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OS\Dispositif 100 foncières\1_FRLA_1\"/>
    </mc:Choice>
  </mc:AlternateContent>
  <xr:revisionPtr revIDLastSave="0" documentId="8_{06770ADF-35D0-4F2E-978B-30293189B642}" xr6:coauthVersionLast="36" xr6:coauthVersionMax="36" xr10:uidLastSave="{00000000-0000-0000-0000-000000000000}"/>
  <bookViews>
    <workbookView xWindow="0" yWindow="0" windowWidth="20490" windowHeight="7545" activeTab="3" xr2:uid="{4D39EAD4-BEBB-4B0A-9FDD-DFBDAEE3A329}"/>
  </bookViews>
  <sheets>
    <sheet name="Feuil1" sheetId="1" r:id="rId1"/>
    <sheet name="Feuil2" sheetId="2" r:id="rId2"/>
    <sheet name="Feuil6" sheetId="6" r:id="rId3"/>
    <sheet name="Feuil7" sheetId="7" r:id="rId4"/>
    <sheet name="Feuil3" sheetId="3" r:id="rId5"/>
    <sheet name="Feuil4" sheetId="4" r:id="rId6"/>
    <sheet name="Feuil5" sheetId="5" r:id="rId7"/>
  </sheets>
  <definedNames>
    <definedName name="_xlnm._FilterDatabase" localSheetId="0" hidden="1">Feuil1!$A$1:$G$258</definedName>
    <definedName name="_xlnm._FilterDatabase" localSheetId="1" hidden="1">Feuil2!$A$1:$G$227</definedName>
    <definedName name="_xlnm._FilterDatabase" localSheetId="4" hidden="1">Feuil3!$I$75:$J$75</definedName>
    <definedName name="_xlnm._FilterDatabase" localSheetId="5" hidden="1">Feuil4!$A$1:$B$218</definedName>
    <definedName name="_xlnm._FilterDatabase" localSheetId="2" hidden="1">Feuil6!$A$1:$F$229</definedName>
    <definedName name="_Toc59457406" localSheetId="3">Feuil7!$A$10</definedName>
    <definedName name="_Toc59457407" localSheetId="3">Feuil7!$F$14</definedName>
    <definedName name="_xlnm.Print_Titles" localSheetId="3">Feuil7!$13:$13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7" l="1"/>
  <c r="E49" i="5"/>
  <c r="G16" i="5"/>
  <c r="G49" i="5" s="1"/>
  <c r="G17" i="5"/>
  <c r="G14" i="5"/>
  <c r="G3" i="5"/>
  <c r="G4" i="5"/>
  <c r="G5" i="5"/>
  <c r="G6" i="5"/>
  <c r="G7" i="5"/>
  <c r="G8" i="5"/>
  <c r="G9" i="5"/>
  <c r="G10" i="5"/>
  <c r="G11" i="5"/>
  <c r="G12" i="5"/>
  <c r="G13" i="5"/>
  <c r="G15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2" i="5"/>
  <c r="B49" i="5"/>
  <c r="G258" i="3" l="1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10" i="3"/>
  <c r="H111" i="3"/>
  <c r="H112" i="3"/>
  <c r="H113" i="3"/>
  <c r="H114" i="3"/>
  <c r="H115" i="3"/>
  <c r="H116" i="3"/>
  <c r="H117" i="3"/>
  <c r="H118" i="3"/>
  <c r="H119" i="3"/>
  <c r="H120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F258" i="3"/>
  <c r="H76" i="3"/>
  <c r="G259" i="1"/>
  <c r="D228" i="2"/>
  <c r="D217" i="2"/>
  <c r="D213" i="2"/>
  <c r="D210" i="2"/>
  <c r="D208" i="2"/>
  <c r="D199" i="2"/>
  <c r="D196" i="2"/>
  <c r="D187" i="2"/>
  <c r="D185" i="2"/>
  <c r="D180" i="2"/>
  <c r="D175" i="2"/>
  <c r="D173" i="2"/>
  <c r="D166" i="2"/>
  <c r="D148" i="2"/>
  <c r="D142" i="2"/>
  <c r="D140" i="2"/>
  <c r="D136" i="2"/>
  <c r="D132" i="2"/>
  <c r="D127" i="2"/>
  <c r="D125" i="2"/>
  <c r="D123" i="2"/>
  <c r="D120" i="2"/>
  <c r="D118" i="2"/>
  <c r="D116" i="2"/>
  <c r="D107" i="2"/>
  <c r="D95" i="2"/>
  <c r="D93" i="2"/>
  <c r="D91" i="2"/>
  <c r="D89" i="2"/>
  <c r="D87" i="2"/>
  <c r="D85" i="2"/>
  <c r="D81" i="2"/>
  <c r="D79" i="2"/>
  <c r="D75" i="2"/>
  <c r="D73" i="2"/>
  <c r="D66" i="2"/>
  <c r="D64" i="2"/>
  <c r="D62" i="2"/>
  <c r="D60" i="2"/>
  <c r="D58" i="2"/>
  <c r="D37" i="2"/>
  <c r="D33" i="2"/>
  <c r="D31" i="2"/>
  <c r="D29" i="2"/>
  <c r="D17" i="2"/>
  <c r="D15" i="2"/>
  <c r="D12" i="2"/>
  <c r="F228" i="2"/>
  <c r="E228" i="2"/>
  <c r="F217" i="2"/>
  <c r="E217" i="2"/>
  <c r="F213" i="2"/>
  <c r="E213" i="2"/>
  <c r="F210" i="2"/>
  <c r="E210" i="2"/>
  <c r="F208" i="2"/>
  <c r="E208" i="2"/>
  <c r="F199" i="2"/>
  <c r="E199" i="2"/>
  <c r="F196" i="2"/>
  <c r="E196" i="2"/>
  <c r="F187" i="2"/>
  <c r="E187" i="2"/>
  <c r="F185" i="2"/>
  <c r="E185" i="2"/>
  <c r="F180" i="2"/>
  <c r="E180" i="2"/>
  <c r="F175" i="2"/>
  <c r="E175" i="2"/>
  <c r="F173" i="2"/>
  <c r="E173" i="2"/>
  <c r="F166" i="2"/>
  <c r="E166" i="2"/>
  <c r="F148" i="2"/>
  <c r="E148" i="2"/>
  <c r="F142" i="2"/>
  <c r="E142" i="2"/>
  <c r="F140" i="2"/>
  <c r="E140" i="2"/>
  <c r="F136" i="2"/>
  <c r="E136" i="2"/>
  <c r="F132" i="2"/>
  <c r="E132" i="2"/>
  <c r="F127" i="2"/>
  <c r="E127" i="2"/>
  <c r="F125" i="2"/>
  <c r="E125" i="2"/>
  <c r="F123" i="2"/>
  <c r="E123" i="2"/>
  <c r="F120" i="2"/>
  <c r="E120" i="2"/>
  <c r="F118" i="2"/>
  <c r="E118" i="2"/>
  <c r="F116" i="2"/>
  <c r="E116" i="2"/>
  <c r="F107" i="2"/>
  <c r="E107" i="2"/>
  <c r="F95" i="2"/>
  <c r="E95" i="2"/>
  <c r="F93" i="2"/>
  <c r="E93" i="2"/>
  <c r="F91" i="2"/>
  <c r="E91" i="2"/>
  <c r="F89" i="2"/>
  <c r="E89" i="2"/>
  <c r="F87" i="2"/>
  <c r="E87" i="2"/>
  <c r="F85" i="2"/>
  <c r="E85" i="2"/>
  <c r="F81" i="2"/>
  <c r="E81" i="2"/>
  <c r="F79" i="2"/>
  <c r="E79" i="2"/>
  <c r="F75" i="2"/>
  <c r="E75" i="2"/>
  <c r="F73" i="2"/>
  <c r="E73" i="2"/>
  <c r="F66" i="2"/>
  <c r="E66" i="2"/>
  <c r="F64" i="2"/>
  <c r="E64" i="2"/>
  <c r="F62" i="2"/>
  <c r="E62" i="2"/>
  <c r="F60" i="2"/>
  <c r="E60" i="2"/>
  <c r="F58" i="2"/>
  <c r="E58" i="2"/>
  <c r="F37" i="2"/>
  <c r="E37" i="2"/>
  <c r="F33" i="2"/>
  <c r="E33" i="2"/>
  <c r="F31" i="2"/>
  <c r="E31" i="2"/>
  <c r="F29" i="2"/>
  <c r="E29" i="2"/>
  <c r="F17" i="2"/>
  <c r="E17" i="2"/>
  <c r="F15" i="2"/>
  <c r="E15" i="2"/>
  <c r="F12" i="2"/>
  <c r="E12" i="2"/>
  <c r="H258" i="3" l="1"/>
  <c r="F262" i="3"/>
  <c r="F229" i="2"/>
  <c r="E229" i="2"/>
</calcChain>
</file>

<file path=xl/sharedStrings.xml><?xml version="1.0" encoding="utf-8"?>
<sst xmlns="http://schemas.openxmlformats.org/spreadsheetml/2006/main" count="3835" uniqueCount="372">
  <si>
    <t>Validé COPIL</t>
  </si>
  <si>
    <t>Demandeur</t>
  </si>
  <si>
    <t>REGION</t>
  </si>
  <si>
    <t>DEPARTEMENTS</t>
  </si>
  <si>
    <t>VILLE</t>
  </si>
  <si>
    <t>NB LOCAUX 1  CL</t>
  </si>
  <si>
    <t>SUBVENTION DEMANDEE  CL</t>
  </si>
  <si>
    <t>O</t>
  </si>
  <si>
    <t>EPASE</t>
  </si>
  <si>
    <t>Auvergne Rhône-Alpes</t>
  </si>
  <si>
    <t>Loire</t>
  </si>
  <si>
    <t>Saint-Étienne</t>
  </si>
  <si>
    <t>VILLAGES VIVANTS</t>
  </si>
  <si>
    <t>Drôme</t>
  </si>
  <si>
    <t>Aouste-sur-Sye</t>
  </si>
  <si>
    <t>Isère</t>
  </si>
  <si>
    <t>Les Abrets en Dauphiné</t>
  </si>
  <si>
    <t>Crest</t>
  </si>
  <si>
    <t>Luc-en-Diois</t>
  </si>
  <si>
    <t>Occitanie</t>
  </si>
  <si>
    <t>Lozère</t>
  </si>
  <si>
    <t>St Roman de Tousque       Moissac-Vallée-Française</t>
  </si>
  <si>
    <t>Ardèche</t>
  </si>
  <si>
    <t>Saint-Michel-de-Chabrillanoux</t>
  </si>
  <si>
    <t>Saint-Jean-en-Royans</t>
  </si>
  <si>
    <t>Die</t>
  </si>
  <si>
    <t>Florac Trois Rivières</t>
  </si>
  <si>
    <t>Livron-sur-Drôme</t>
  </si>
  <si>
    <t>SAS VAXELAIRE</t>
  </si>
  <si>
    <t>Grand Est</t>
  </si>
  <si>
    <t>Meurthe-et-Moselle</t>
  </si>
  <si>
    <t>Nancy</t>
  </si>
  <si>
    <t>ATTRACTIVE VALENCIENNES</t>
  </si>
  <si>
    <t>Hauts-de-France</t>
  </si>
  <si>
    <t>Nord</t>
  </si>
  <si>
    <t>Valenciennes</t>
  </si>
  <si>
    <t>PARIS SUD AMENAGEMENT</t>
  </si>
  <si>
    <t>Ile-de-France</t>
  </si>
  <si>
    <t>Essonne</t>
  </si>
  <si>
    <t>Massy - Franciades Opéra</t>
  </si>
  <si>
    <t>IDEEL</t>
  </si>
  <si>
    <t>Roubaix</t>
  </si>
  <si>
    <t>N</t>
  </si>
  <si>
    <t>SEMCHA</t>
  </si>
  <si>
    <t>Marne</t>
  </si>
  <si>
    <t>Châlons-en-Champagne</t>
  </si>
  <si>
    <t>SAS TROYES - GALIA</t>
  </si>
  <si>
    <t>Aube</t>
  </si>
  <si>
    <t>Troyes</t>
  </si>
  <si>
    <t>LA FABRIQUE DES QUARTIERS</t>
  </si>
  <si>
    <t>Tourcoing</t>
  </si>
  <si>
    <t>VAR AMENAGEMENT DEVELOPPEMENT - D1</t>
  </si>
  <si>
    <t>Provence-Alpes-Côte d'Azur</t>
  </si>
  <si>
    <t>Var</t>
  </si>
  <si>
    <t>Hyères</t>
  </si>
  <si>
    <t>SEMAVILLE</t>
  </si>
  <si>
    <t>Bourgogne-Franche-Comté</t>
  </si>
  <si>
    <t>Territoire de Belfort</t>
  </si>
  <si>
    <t>Belfort</t>
  </si>
  <si>
    <t>SASPAT 17 - D1</t>
  </si>
  <si>
    <t>Nouvelle-Aquitaine</t>
  </si>
  <si>
    <t>Charente-Maritime</t>
  </si>
  <si>
    <t>Rochefort</t>
  </si>
  <si>
    <t>Rochefort - Terrain</t>
  </si>
  <si>
    <t>Jonzac</t>
  </si>
  <si>
    <t>Surgères</t>
  </si>
  <si>
    <t>Marennes-Hiers-Brouage</t>
  </si>
  <si>
    <t>BELLEVILLES</t>
  </si>
  <si>
    <t>Val-de-Marne</t>
  </si>
  <si>
    <t>Ivry sur Seine</t>
  </si>
  <si>
    <t>Seine-et-Marne</t>
  </si>
  <si>
    <t>Montereau-Fault-Yonne</t>
  </si>
  <si>
    <t>Bas-Rhin</t>
  </si>
  <si>
    <t>Barr</t>
  </si>
  <si>
    <t>Normandie</t>
  </si>
  <si>
    <t>Eure</t>
  </si>
  <si>
    <t>Évreux</t>
  </si>
  <si>
    <t>Allier</t>
  </si>
  <si>
    <t>Montluçon – Saint-Jean</t>
  </si>
  <si>
    <t>Deux-Sèvres</t>
  </si>
  <si>
    <t>Niort</t>
  </si>
  <si>
    <t>Saint-Pourçain-sur-Sioule</t>
  </si>
  <si>
    <t>Aisne</t>
  </si>
  <si>
    <t>Saint-Quentin</t>
  </si>
  <si>
    <t>Aveyron</t>
  </si>
  <si>
    <t>Villefranche-de-Rouergue</t>
  </si>
  <si>
    <t>LORELLIA BIJOUTERIE (pour le compte de la SCI Telt en cours de constitution)</t>
  </si>
  <si>
    <t>Gisors</t>
  </si>
  <si>
    <t>SA I2A - D1</t>
  </si>
  <si>
    <t>Vienne</t>
  </si>
  <si>
    <t>Châtellerault</t>
  </si>
  <si>
    <t>Saint-Maixent-l'École</t>
  </si>
  <si>
    <t>SEML SAINT-DENIS COMMERCES</t>
  </si>
  <si>
    <t>Seine-Saint-Denis</t>
  </si>
  <si>
    <t>Saint-Denis</t>
  </si>
  <si>
    <t>AGENCE NATIONALE DE LA COHÉSION DES TERRITOIRES - D1</t>
  </si>
  <si>
    <t>Aubenas</t>
  </si>
  <si>
    <t>Gard</t>
  </si>
  <si>
    <t>Vauvert</t>
  </si>
  <si>
    <t>Haute-Garonne</t>
  </si>
  <si>
    <t>Toulouse</t>
  </si>
  <si>
    <t>Échirolles</t>
  </si>
  <si>
    <t>Moselle</t>
  </si>
  <si>
    <t>Thionville</t>
  </si>
  <si>
    <t>Douai</t>
  </si>
  <si>
    <t>Pays-de-la-Loire</t>
  </si>
  <si>
    <t>Sarthe</t>
  </si>
  <si>
    <t>Le Mans</t>
  </si>
  <si>
    <t>Savigny-le-Temple</t>
  </si>
  <si>
    <t>Le Mée-sur-Seine</t>
  </si>
  <si>
    <t>Pas-de-Calais</t>
  </si>
  <si>
    <t>Béthune</t>
  </si>
  <si>
    <t>SEM SORGEM</t>
  </si>
  <si>
    <t>Breuillet</t>
  </si>
  <si>
    <t>Saint-Michel-sur-Orge</t>
  </si>
  <si>
    <t>Sainte-Geneviève-des-Bois</t>
  </si>
  <si>
    <t>Arpajon</t>
  </si>
  <si>
    <t>SONADEV</t>
  </si>
  <si>
    <t>Loire-Atlantique</t>
  </si>
  <si>
    <t>SAINT NAZAIRE</t>
  </si>
  <si>
    <t>SEMPI DU PONANT</t>
  </si>
  <si>
    <t>Bretagne</t>
  </si>
  <si>
    <t>Finistère</t>
  </si>
  <si>
    <t>BREST</t>
  </si>
  <si>
    <t>SEM VIATERRA</t>
  </si>
  <si>
    <t>Hérault</t>
  </si>
  <si>
    <t>Béziers</t>
  </si>
  <si>
    <t>1</t>
  </si>
  <si>
    <t>FOCCAL</t>
  </si>
  <si>
    <t>ANDUZE</t>
  </si>
  <si>
    <t>Gers</t>
  </si>
  <si>
    <t>AUCH</t>
  </si>
  <si>
    <t>CAPDENAC GARE</t>
  </si>
  <si>
    <t>Aude</t>
  </si>
  <si>
    <t>CASTELNAUDARY</t>
  </si>
  <si>
    <t>Tarn-et-Garonne</t>
  </si>
  <si>
    <t>CAYLUS</t>
  </si>
  <si>
    <t>Pyrénées orientales</t>
  </si>
  <si>
    <t>CERET</t>
  </si>
  <si>
    <t>Lot</t>
  </si>
  <si>
    <t>FIGEAC</t>
  </si>
  <si>
    <t>Ariège</t>
  </si>
  <si>
    <t>FOIX</t>
  </si>
  <si>
    <t>Tarn</t>
  </si>
  <si>
    <t>GRAULHET</t>
  </si>
  <si>
    <t>LODEVE</t>
  </si>
  <si>
    <t>Hautes-Pyrénées</t>
  </si>
  <si>
    <t>LOURDES</t>
  </si>
  <si>
    <t>MENDE</t>
  </si>
  <si>
    <t>MILLAU</t>
  </si>
  <si>
    <t>REMOULINS</t>
  </si>
  <si>
    <t>REVEL</t>
  </si>
  <si>
    <t>SAINT ANTONIN NOBLE VAL</t>
  </si>
  <si>
    <t>SAINT GAUDENS</t>
  </si>
  <si>
    <t>TARBES</t>
  </si>
  <si>
    <t>PEZENAS</t>
  </si>
  <si>
    <t>SIAB SEPA</t>
  </si>
  <si>
    <t>Pyrénees Atlantiques</t>
  </si>
  <si>
    <t>Pau</t>
  </si>
  <si>
    <t>SEBL GRAND EST</t>
  </si>
  <si>
    <t>Sarreguemines</t>
  </si>
  <si>
    <t>SPL PAYS DE GRASSE DEVELOPPEMENT</t>
  </si>
  <si>
    <t>Alpes-Maritimes</t>
  </si>
  <si>
    <t>Grasse</t>
  </si>
  <si>
    <t>METROPOLYS ORYON</t>
  </si>
  <si>
    <t>Vendée</t>
  </si>
  <si>
    <t>La Roche-sur-Yon</t>
  </si>
  <si>
    <t>Fontenay-le-Comte</t>
  </si>
  <si>
    <t>Chantonnay</t>
  </si>
  <si>
    <t>Mouilleron-Saint-Germain</t>
  </si>
  <si>
    <t>La Chataigneraie</t>
  </si>
  <si>
    <t>Lucon</t>
  </si>
  <si>
    <t>Abandon</t>
  </si>
  <si>
    <t>SPL MELUN VAL DE SEINE AMENAGEMENT</t>
  </si>
  <si>
    <t>Melun</t>
  </si>
  <si>
    <t>SCI EQUERRE SEMARD DEVELOPPEMENT</t>
  </si>
  <si>
    <t>Toulon</t>
  </si>
  <si>
    <t>SPL TERRITOIRE 34</t>
  </si>
  <si>
    <t>Lodève</t>
  </si>
  <si>
    <t>VAR AMENAGEMENT DEVELOPPEMENT - D2</t>
  </si>
  <si>
    <t>SAS CENTRALITE 44</t>
  </si>
  <si>
    <t>Clisson</t>
  </si>
  <si>
    <t>Nort-Sur-Erdre</t>
  </si>
  <si>
    <t>Chateaubriant</t>
  </si>
  <si>
    <t>SOC EQUIPEMENT AMENAGEMENT DES ARDENNES_Protéame</t>
  </si>
  <si>
    <t>Ardennes</t>
  </si>
  <si>
    <t>Charleville-Mézières</t>
  </si>
  <si>
    <t>Sedan</t>
  </si>
  <si>
    <t>Nouzonville</t>
  </si>
  <si>
    <t>Vrigne aux Bois</t>
  </si>
  <si>
    <t>SAS PROMAGORA</t>
  </si>
  <si>
    <t>Vandoeuvre-les-Nancy</t>
  </si>
  <si>
    <t>Agence Nationale de la Cohésion des Territoires - D2</t>
  </si>
  <si>
    <t>Aisnes</t>
  </si>
  <si>
    <t>Laon</t>
  </si>
  <si>
    <t>Jeumont</t>
  </si>
  <si>
    <t>SEM Breizhcite</t>
  </si>
  <si>
    <t>Côtes D'Armor</t>
  </si>
  <si>
    <t>Lannion</t>
  </si>
  <si>
    <t>Loudéac</t>
  </si>
  <si>
    <t>Finistére</t>
  </si>
  <si>
    <t>Briec de l'odet</t>
  </si>
  <si>
    <t>Morlaix</t>
  </si>
  <si>
    <t>SARL Proxicommerce Investissement</t>
  </si>
  <si>
    <t>Gironde</t>
  </si>
  <si>
    <t>Bordeaux</t>
  </si>
  <si>
    <t>EP Alpes Isére Habitat</t>
  </si>
  <si>
    <t>Isére</t>
  </si>
  <si>
    <t>Saint Martin d'hères</t>
  </si>
  <si>
    <t>SASPAT 17 - D2</t>
  </si>
  <si>
    <t>PONS</t>
  </si>
  <si>
    <t>MONTENDRE</t>
  </si>
  <si>
    <t>MIRAMBEAU</t>
  </si>
  <si>
    <t>SCI ROSTRAPPART - D1</t>
  </si>
  <si>
    <t>Côtes d'Armor</t>
  </si>
  <si>
    <t>Rostrenen</t>
  </si>
  <si>
    <t>SCI ROSTROTEL - D2</t>
  </si>
  <si>
    <t>SCI LES MURS DE LA VILLE</t>
  </si>
  <si>
    <t>Saint-Etienne</t>
  </si>
  <si>
    <t>SAS IMMOBILIÈRE DES ATELIERS</t>
  </si>
  <si>
    <t>SEM INCITE</t>
  </si>
  <si>
    <t>Libourne</t>
  </si>
  <si>
    <t>SEM DU PAYS DE VIERZON</t>
  </si>
  <si>
    <t>Centre-Val de Loire</t>
  </si>
  <si>
    <t>Cher</t>
  </si>
  <si>
    <t>Saint-Amand Montrond</t>
  </si>
  <si>
    <t>Saint Georges sur La Prée</t>
  </si>
  <si>
    <t>Vouzeron</t>
  </si>
  <si>
    <t>EP BAIE D'AMOR AMENAGEMENT</t>
  </si>
  <si>
    <t>Côtes-d'armor</t>
  </si>
  <si>
    <t>Ploeuc L'Hermitage</t>
  </si>
  <si>
    <t>SEM PLAINE COMMUNE DEVELOPPEMENT</t>
  </si>
  <si>
    <t>La Courneuve</t>
  </si>
  <si>
    <t>JAB SOCIÉTÉ CIVILE IMMOBILIÈRE</t>
  </si>
  <si>
    <t>Deux-Sévres</t>
  </si>
  <si>
    <t>Parthenay</t>
  </si>
  <si>
    <t>SAS CREDIT AGRICOLE IMMOBILIER PROMOTION</t>
  </si>
  <si>
    <t>Lormont</t>
  </si>
  <si>
    <t>Porteur de projet</t>
  </si>
  <si>
    <t>Nombre prévisionnel de locaux</t>
  </si>
  <si>
    <t>Subvention FRLA demandée</t>
  </si>
  <si>
    <t>Ville</t>
  </si>
  <si>
    <t>Département</t>
  </si>
  <si>
    <t>Région</t>
  </si>
  <si>
    <t>Total AGENCE NATIONALE DE LA COHÉSION DES TERRITOIRES - D1</t>
  </si>
  <si>
    <t>Total Agence Nationale de la Cohésion des Territoires - D2</t>
  </si>
  <si>
    <t>Total ATTRACTIVE VALENCIENNES</t>
  </si>
  <si>
    <t>Total BELLEVILLES</t>
  </si>
  <si>
    <t>Total EP Alpes Isére Habitat</t>
  </si>
  <si>
    <t>Total EP BAIE D'AMOR AMENAGEMENT</t>
  </si>
  <si>
    <t>Total EPASE</t>
  </si>
  <si>
    <t>Total FOCCAL</t>
  </si>
  <si>
    <t>Total IDEEL</t>
  </si>
  <si>
    <t>Total JAB SOCIÉTÉ CIVILE IMMOBILIÈRE</t>
  </si>
  <si>
    <t>Total LA FABRIQUE DES QUARTIERS</t>
  </si>
  <si>
    <t>Total LORELLIA BIJOUTERIE (pour le compte de la SCI Telt en cours de constitution)</t>
  </si>
  <si>
    <t>Total METROPOLYS ORYON</t>
  </si>
  <si>
    <t>Total PARIS SUD AMENAGEMENT</t>
  </si>
  <si>
    <t>Total SA I2A - D1</t>
  </si>
  <si>
    <t>Total SARL Proxicommerce Investissement</t>
  </si>
  <si>
    <t>Total SAS CENTRALITE 44</t>
  </si>
  <si>
    <t>Total SAS CREDIT AGRICOLE IMMOBILIER PROMOTION</t>
  </si>
  <si>
    <t>Total SAS IMMOBILIÈRE DES ATELIERS</t>
  </si>
  <si>
    <t>Total SAS PROMAGORA</t>
  </si>
  <si>
    <t>Total SAS TROYES - GALIA</t>
  </si>
  <si>
    <t>Total SAS VAXELAIRE</t>
  </si>
  <si>
    <t>Total SASPAT 17 - D1</t>
  </si>
  <si>
    <t>Total SASPAT 17 - D2</t>
  </si>
  <si>
    <t>Total SCI EQUERRE SEMARD DEVELOPPEMENT</t>
  </si>
  <si>
    <t>Total SCI LES MURS DE LA VILLE</t>
  </si>
  <si>
    <t>Total SCI ROSTRAPPART - D1</t>
  </si>
  <si>
    <t>Total SCI ROSTROTEL - D2</t>
  </si>
  <si>
    <t>Total SEBL GRAND EST</t>
  </si>
  <si>
    <t>Total SEM Breizhcite</t>
  </si>
  <si>
    <t>Total SEM DU PAYS DE VIERZON</t>
  </si>
  <si>
    <t>Total SEM INCITE</t>
  </si>
  <si>
    <t>Total SEM PLAINE COMMUNE DEVELOPPEMENT</t>
  </si>
  <si>
    <t>Total SEM SORGEM</t>
  </si>
  <si>
    <t>Total SEM VIATERRA</t>
  </si>
  <si>
    <t>Total SEMAVILLE</t>
  </si>
  <si>
    <t>Total SEMCHA</t>
  </si>
  <si>
    <t>Total SEML SAINT-DENIS COMMERCES</t>
  </si>
  <si>
    <t>Total SEMPI DU PONANT</t>
  </si>
  <si>
    <t>Total SIAB SEPA</t>
  </si>
  <si>
    <t>Total SOC EQUIPEMENT AMENAGEMENT DES ARDENNES_Protéame</t>
  </si>
  <si>
    <t>Total SONADEV</t>
  </si>
  <si>
    <t>Total SPL PAYS DE GRASSE DEVELOPPEMENT</t>
  </si>
  <si>
    <t>Total SPL TERRITOIRE 34</t>
  </si>
  <si>
    <t>Total VAR AMENAGEMENT DEVELOPPEMENT - D1</t>
  </si>
  <si>
    <t>Total VAR AMENAGEMENT DEVELOPPEMENT - D2</t>
  </si>
  <si>
    <t>Total VILLAGES VIVANTS</t>
  </si>
  <si>
    <t>Total général</t>
  </si>
  <si>
    <t>AGENCE NATIONALE DE LA COHÉSION DES TERRITOIRES - D2</t>
  </si>
  <si>
    <t>EP BAIE D'ARMOR AMENAGEMENT</t>
  </si>
  <si>
    <t>SAEM VAD_Var Aménagement Développement - D2</t>
  </si>
  <si>
    <t>SCI ROSTRAPPART - D2 (SCI ROSTROTEL)</t>
  </si>
  <si>
    <t>Aubenas - Vauvert - Toulouse - Échirolles - Thionville - Douai - Le Mans - Savigny-le-Temple - Le Mée-sur-Seine - Béthune</t>
  </si>
  <si>
    <t>Laon - Jeumont</t>
  </si>
  <si>
    <t>Ivry sur Seine - Ivry sur Seine - Montereau-Fault-Yonne - Barr - Évreux - Montluçon – Saint-Jean - Niort - Saint-Pourçain-sur-Sioule - Saint-Quentin - Villefranche-de-Rouergue - Villefranche-de-Rouergue</t>
  </si>
  <si>
    <t>ANDUZE - AUCH - CAPDENAC GARE - CASTELNAUDARY - CAYLUS - CERET - FIGEAC - FOIX - GRAULHET - LODEVE - LOURDES - MENDE - MILLAU - REMOULINS - REVEL - SAINT ANTONIN NOBLE VAL - SAINT GAUDENS - TARBES - PEZENAS - LOURDES</t>
  </si>
  <si>
    <t>La Roche-sur-Yon - Fontenay-le-Comte - Chantonnay - Mouilleron-Saint-Germain - La Chataigneraie - Lucon</t>
  </si>
  <si>
    <t>Niort - Châtellerault - Saint-Maixent-l'École</t>
  </si>
  <si>
    <t>Clisson - Nort-Sur-Erdre - Chateaubriant</t>
  </si>
  <si>
    <t>Rochefort - Rochefort - Terrain - Rochefort - Jonzac - Surgères - Surgères - Surgères - Marennes-Hiers-Brouage - Marennes-Hiers-Brouage - Marennes-Hiers-Brouage - Rochefort</t>
  </si>
  <si>
    <t>PONS - PONS - PONS - MONTENDRE - MONTENDRE - MONTENDRE - MIRAMBEAU - MIRAMBEAU</t>
  </si>
  <si>
    <t>Lannion - Loudéac - Briec de l'odet - Morlaix</t>
  </si>
  <si>
    <t>Saint-Amand Montrond - Saint Georges sur La Prée - Vouzeron</t>
  </si>
  <si>
    <t>Breuillet - Saint-Michel-sur-Orge - Sainte-Geneviève-des-Bois - Sainte-Geneviève-des-Bois - Arpajon</t>
  </si>
  <si>
    <t>Charleville-Mézières - Sedan - Nouzonville - Vrigne aux Bois - Charleville-Mézières - Sedan - Nouzonville - Vrigne aux Bois</t>
  </si>
  <si>
    <t>Aouste-sur-Sye - Les Abrets en Dauphiné - Crest - Luc-en-Diois - St Roman de Tousque       Moissac-Vallée-Française - Saint-Michel-de-Chabrillanoux - Saint-Jean-en-Royans - Die - Florac Trois Rivières - Livron-sur-Drôme</t>
  </si>
  <si>
    <t>BdD</t>
  </si>
  <si>
    <t>Tab suvi</t>
  </si>
  <si>
    <t>Anduze - Auch - Capdenac Gare - Castelnaudary - Caylus - Céret - Figeac - Foix - Graulhet - Lodève - Lourdes - Mende - Millau - Remoulins - Revel - Saint Antonin Noble Val - Saint Gaudens - Tarbes - Pézenas - Lourdes</t>
  </si>
  <si>
    <t>Pons - Montendre - Mirambeau</t>
  </si>
  <si>
    <t>Saint-Nazaire</t>
  </si>
  <si>
    <t>Ivry sur Seine - Montereau-Fault-Yonne - Barr - Évreux - Montluçon – Saint-Jean - Niort - Saint-Pourçain-sur-Sioule - Saint-Quentin - Villefranche-de-Rouergue</t>
  </si>
  <si>
    <t>Rochefort - Jonzac - Surgères - Surgères - Marennes-Hiers-Brouage</t>
  </si>
  <si>
    <t>Breuillet - Saint-Michel-sur-Orge - Sainte-Geneviève-des-Bois - Arpajon</t>
  </si>
  <si>
    <t>Brest</t>
  </si>
  <si>
    <t>Charleville-Mézières - Sedan - Nouzonville - Vrigne aux Bois</t>
  </si>
  <si>
    <t>Aouste-sur-Sye - Les Abrets en Dauphiné - Crest - Luc-en-Diois - St Roman de Tousque - Saint-Michel-de-Chabrillanoux - Saint-Jean-en-Royans - Die - Florac Trois Rivières - Livron-sur-Drôme</t>
  </si>
  <si>
    <t xml:space="preserve"> AGENCE NATIONALE DE LA COHÉSION DES TERRITOIRES - D1</t>
  </si>
  <si>
    <t xml:space="preserve"> ATTRACTIVE VALENCIENNES</t>
  </si>
  <si>
    <t xml:space="preserve"> BELLEVILLES</t>
  </si>
  <si>
    <t xml:space="preserve"> EP BAIE D'AMOR AMENAGEMENT</t>
  </si>
  <si>
    <t xml:space="preserve"> EPASE</t>
  </si>
  <si>
    <t xml:space="preserve"> FOCCAL</t>
  </si>
  <si>
    <t xml:space="preserve"> IDEEL</t>
  </si>
  <si>
    <t xml:space="preserve"> JAB SOCIÉTÉ CIVILE IMMOBILIÈRE</t>
  </si>
  <si>
    <t xml:space="preserve"> LA FABRIQUE DES QUARTIERS</t>
  </si>
  <si>
    <t xml:space="preserve"> LORELLIA BIJOUTERIE</t>
  </si>
  <si>
    <t xml:space="preserve"> METROPOLYS ORYON</t>
  </si>
  <si>
    <t xml:space="preserve"> PARIS SUD AMENAGEMENT</t>
  </si>
  <si>
    <t xml:space="preserve"> SA I2A - D1</t>
  </si>
  <si>
    <t xml:space="preserve"> SAS CENTRALITE 44</t>
  </si>
  <si>
    <t xml:space="preserve"> SAS CREDIT AGRICOLE IMMOBILIER PROMOTION</t>
  </si>
  <si>
    <t xml:space="preserve"> SAS IMMOBILIÈRE DES ATELIERS</t>
  </si>
  <si>
    <t xml:space="preserve"> SAS PROMAGORA</t>
  </si>
  <si>
    <t xml:space="preserve"> SAS TROYES - GALIA</t>
  </si>
  <si>
    <t xml:space="preserve"> SAS VAXELAIRE</t>
  </si>
  <si>
    <t xml:space="preserve"> SASPAT 17 - D1</t>
  </si>
  <si>
    <t xml:space="preserve"> SASPAT 17 - D2</t>
  </si>
  <si>
    <t xml:space="preserve"> SCI EQUERRE SEMARD DEVELOPPEMENT</t>
  </si>
  <si>
    <t xml:space="preserve"> SCI LES MURS DE LA VILLE</t>
  </si>
  <si>
    <t xml:space="preserve"> SCI ROSTRAPPART - D1</t>
  </si>
  <si>
    <t xml:space="preserve"> SCI ROSTROTEL - D2</t>
  </si>
  <si>
    <t xml:space="preserve"> SEBL GRAND EST</t>
  </si>
  <si>
    <t xml:space="preserve"> SEM Breizhcite</t>
  </si>
  <si>
    <t xml:space="preserve"> SEM DU PAYS DE VIERZON</t>
  </si>
  <si>
    <t xml:space="preserve"> SEM INCITE</t>
  </si>
  <si>
    <t xml:space="preserve"> SEM PLAINE COMMUNE DEVELOPPEMENT</t>
  </si>
  <si>
    <t xml:space="preserve"> SEM SORGEM</t>
  </si>
  <si>
    <t xml:space="preserve"> SEM VIATERRA</t>
  </si>
  <si>
    <t xml:space="preserve"> SEMAVILLE</t>
  </si>
  <si>
    <t xml:space="preserve"> SEMCHA</t>
  </si>
  <si>
    <t xml:space="preserve"> SEML SAINT-DENIS COMMERCES</t>
  </si>
  <si>
    <t xml:space="preserve"> SEMPI DU PONANT</t>
  </si>
  <si>
    <t xml:space="preserve"> SIAB SEPA</t>
  </si>
  <si>
    <t xml:space="preserve"> SONADEV</t>
  </si>
  <si>
    <t xml:space="preserve"> SPL PAYS DE GRASSE DEVELOPPEMENT</t>
  </si>
  <si>
    <t xml:space="preserve"> SPL TERRITOIRE 34</t>
  </si>
  <si>
    <t xml:space="preserve"> VAR AMENAGEMENT DEVELOPPEMENT - D1</t>
  </si>
  <si>
    <t xml:space="preserve"> VAR AMENAGEMENT DEVELOPPEMENT - D2</t>
  </si>
  <si>
    <t xml:space="preserve"> VILLAGES VIVANTS</t>
  </si>
  <si>
    <t>Villes des Opérations</t>
  </si>
  <si>
    <t xml:space="preserve"> AGENCE NATIONALE DE LA COHÉSION DES TERRITOIRES - D2</t>
  </si>
  <si>
    <t>EP ALPES ISERE HABITAT</t>
  </si>
  <si>
    <t>SARL PROXICOMMERCE INVESTISSEMENT</t>
  </si>
  <si>
    <t xml:space="preserve"> SOC EQUIPEMENT AMENAGEMENT DES ARDENNES</t>
  </si>
  <si>
    <t>Total</t>
  </si>
  <si>
    <t>FONDS DE RESTRUCTURATION
DES LOCAUX D’ACTIVITÉ</t>
  </si>
  <si>
    <t>Liste des bénéficiaires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</si>
</sst>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rgb="FF1EAA7B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rgb="FF1EAA7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4" fontId="5" fillId="0" borderId="2" xfId="0" applyNumberFormat="1" applyFont="1" applyFill="1" applyBorder="1"/>
    <xf numFmtId="44" fontId="4" fillId="0" borderId="0" xfId="1" applyFont="1" applyFill="1" applyBorder="1"/>
    <xf numFmtId="0" fontId="4" fillId="0" borderId="0" xfId="0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/>
    <xf numFmtId="44" fontId="3" fillId="0" borderId="0" xfId="1" applyFont="1"/>
    <xf numFmtId="0" fontId="3" fillId="0" borderId="0" xfId="0" applyFont="1"/>
    <xf numFmtId="0" fontId="0" fillId="0" borderId="1" xfId="0" applyBorder="1" applyAlignment="1"/>
    <xf numFmtId="0" fontId="0" fillId="0" borderId="0" xfId="0" applyBorder="1" applyAlignment="1">
      <alignment vertical="center"/>
    </xf>
    <xf numFmtId="44" fontId="0" fillId="0" borderId="1" xfId="1" applyFont="1" applyBorder="1"/>
    <xf numFmtId="44" fontId="0" fillId="0" borderId="0" xfId="1" applyFont="1" applyBorder="1" applyAlignment="1">
      <alignment vertical="center"/>
    </xf>
    <xf numFmtId="44" fontId="2" fillId="0" borderId="1" xfId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2" borderId="0" xfId="0" applyFill="1" applyAlignment="1">
      <alignment horizontal="center" vertical="center" wrapText="1"/>
    </xf>
    <xf numFmtId="165" fontId="0" fillId="2" borderId="0" xfId="1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5" fontId="9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EAA7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1EAA7B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EAA7B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EAA7B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fill>
        <patternFill patternType="solid">
          <fgColor indexed="64"/>
          <bgColor rgb="FF1EAA7B"/>
        </patternFill>
      </fill>
    </dxf>
    <dxf>
      <fill>
        <patternFill patternType="solid">
          <fgColor indexed="64"/>
          <bgColor rgb="FF1EAA7B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&quot;€&quot;_-;\-* #,##0\ &quot;€&quot;_-;_-* &quot;-&quot;??\ &quot;€&quot;_-;_-@_-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EA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123825</xdr:rowOff>
    </xdr:from>
    <xdr:to>
      <xdr:col>3</xdr:col>
      <xdr:colOff>672465</xdr:colOff>
      <xdr:row>8</xdr:row>
      <xdr:rowOff>88265</xdr:rowOff>
    </xdr:to>
    <xdr:pic>
      <xdr:nvPicPr>
        <xdr:cNvPr id="2" name="Image 1" descr="France Relance : un accompagnement spécifique des collectivités  territoriales | Ministère de la Cohésion des territoires et des Relations  avec les collectivités territoriales">
          <a:extLst>
            <a:ext uri="{FF2B5EF4-FFF2-40B4-BE49-F238E27FC236}">
              <a16:creationId xmlns:a16="http://schemas.microsoft.com/office/drawing/2014/main" id="{43D275F4-25CF-4C0E-B805-6B3986F2C86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41" r="25625"/>
        <a:stretch/>
      </xdr:blipFill>
      <xdr:spPr bwMode="auto">
        <a:xfrm>
          <a:off x="5657850" y="123825"/>
          <a:ext cx="1282065" cy="14884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247656</xdr:colOff>
      <xdr:row>1</xdr:row>
      <xdr:rowOff>5</xdr:rowOff>
    </xdr:from>
    <xdr:to>
      <xdr:col>1</xdr:col>
      <xdr:colOff>2478540</xdr:colOff>
      <xdr:row>8</xdr:row>
      <xdr:rowOff>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33DAF1-2C1A-4021-A600-8EF1F05EA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6" y="190505"/>
          <a:ext cx="4240659" cy="1334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E06823-8FD0-4A13-97FF-CA42F87FB89C}" name="Tableau2" displayName="Tableau2" ref="A13:D61" totalsRowCount="1" headerRowDxfId="5" totalsRowDxfId="0">
  <autoFilter ref="A13:D60" xr:uid="{4911132D-8B72-4B07-A9EA-1B050A9642B5}">
    <filterColumn colId="0" hiddenButton="1"/>
    <filterColumn colId="1" hiddenButton="1"/>
    <filterColumn colId="2" hiddenButton="1"/>
    <filterColumn colId="3" hiddenButton="1"/>
  </autoFilter>
  <tableColumns count="4">
    <tableColumn id="1" xr3:uid="{A039D8A2-C787-4DD8-8D06-AC0F44F5B321}" name="Porteur de projet" totalsRowLabel="Total" dataDxfId="8" totalsRowDxfId="4"/>
    <tableColumn id="2" xr3:uid="{DB7BF277-CE2C-4896-93EA-13897FB4D178}" name="Villes des Opérations" dataDxfId="9" totalsRowDxfId="3"/>
    <tableColumn id="3" xr3:uid="{C966C9F6-9BD7-46CE-A7B4-1CE4F08DD8E4}" name="Nombre prévisionnel de locaux" dataDxfId="7" totalsRowDxfId="2"/>
    <tableColumn id="4" xr3:uid="{4179BAEE-06E5-453F-AADE-997B199FB953}" name="Subvention FRLA demandée" totalsRowFunction="sum" dataDxfId="6" totalsRowDxfId="1" dataCellStyle="Monétaire" totalsRowCellStyle="Monétaire"/>
  </tableColumns>
  <tableStyleInfo name="TableStyleMedium7" showFirstColumn="0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D45F-78F6-4852-B416-2652F3CA044C}">
  <sheetPr filterMode="1"/>
  <dimension ref="A1:G259"/>
  <sheetViews>
    <sheetView topLeftCell="A196" zoomScale="70" zoomScaleNormal="70" workbookViewId="0">
      <selection activeCell="G5" sqref="G5:G244"/>
    </sheetView>
  </sheetViews>
  <sheetFormatPr baseColWidth="10" defaultRowHeight="15" x14ac:dyDescent="0.25"/>
  <cols>
    <col min="1" max="1" width="11.42578125" style="4"/>
    <col min="2" max="2" width="76.7109375" style="12" bestFit="1" customWidth="1"/>
    <col min="3" max="3" width="27.85546875" style="12" bestFit="1" customWidth="1"/>
    <col min="4" max="4" width="22.140625" style="12" bestFit="1" customWidth="1"/>
    <col min="5" max="5" width="52.7109375" style="12" bestFit="1" customWidth="1"/>
    <col min="6" max="6" width="11.42578125" style="4"/>
    <col min="7" max="7" width="22.42578125" style="13" bestFit="1" customWidth="1"/>
  </cols>
  <sheetData>
    <row r="1" spans="1:7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5">
      <c r="A2" s="4" t="s">
        <v>7</v>
      </c>
      <c r="B2" s="5">
        <v>0</v>
      </c>
      <c r="C2" s="5">
        <v>0</v>
      </c>
      <c r="D2" s="5">
        <v>0</v>
      </c>
      <c r="E2" s="5">
        <v>0</v>
      </c>
      <c r="F2" s="6">
        <v>0</v>
      </c>
      <c r="G2" s="7">
        <v>0</v>
      </c>
    </row>
    <row r="3" spans="1:7" x14ac:dyDescent="0.25">
      <c r="A3" s="4" t="s">
        <v>7</v>
      </c>
      <c r="B3" s="5" t="s">
        <v>12</v>
      </c>
      <c r="C3" s="5">
        <v>0</v>
      </c>
      <c r="D3" s="5">
        <v>0</v>
      </c>
      <c r="E3" s="5">
        <v>0</v>
      </c>
      <c r="F3" s="6">
        <v>0</v>
      </c>
      <c r="G3" s="7">
        <v>0</v>
      </c>
    </row>
    <row r="4" spans="1:7" x14ac:dyDescent="0.25">
      <c r="A4" s="4" t="s">
        <v>7</v>
      </c>
      <c r="B4" s="5">
        <v>0</v>
      </c>
      <c r="C4" s="5">
        <v>0</v>
      </c>
      <c r="D4" s="5">
        <v>0</v>
      </c>
      <c r="E4" s="5">
        <v>0</v>
      </c>
      <c r="F4" s="6">
        <v>0</v>
      </c>
      <c r="G4" s="7">
        <v>0</v>
      </c>
    </row>
    <row r="5" spans="1:7" x14ac:dyDescent="0.25">
      <c r="A5" s="4" t="s">
        <v>7</v>
      </c>
      <c r="B5" s="5" t="s">
        <v>55</v>
      </c>
      <c r="C5" s="5" t="s">
        <v>56</v>
      </c>
      <c r="D5" s="5" t="s">
        <v>57</v>
      </c>
      <c r="E5" s="5" t="s">
        <v>58</v>
      </c>
      <c r="F5" s="6">
        <v>1</v>
      </c>
      <c r="G5" s="7">
        <v>5875</v>
      </c>
    </row>
    <row r="6" spans="1:7" x14ac:dyDescent="0.25">
      <c r="A6" s="8" t="s">
        <v>7</v>
      </c>
      <c r="B6" s="5" t="s">
        <v>67</v>
      </c>
      <c r="C6" s="5" t="s">
        <v>74</v>
      </c>
      <c r="D6" s="5" t="s">
        <v>75</v>
      </c>
      <c r="E6" s="5" t="s">
        <v>76</v>
      </c>
      <c r="F6" s="6">
        <v>1</v>
      </c>
      <c r="G6" s="7">
        <v>9895</v>
      </c>
    </row>
    <row r="7" spans="1:7" x14ac:dyDescent="0.25">
      <c r="A7" s="8" t="s">
        <v>7</v>
      </c>
      <c r="B7" s="5" t="s">
        <v>209</v>
      </c>
      <c r="C7" s="5" t="s">
        <v>60</v>
      </c>
      <c r="D7" s="5" t="s">
        <v>61</v>
      </c>
      <c r="E7" s="5" t="s">
        <v>210</v>
      </c>
      <c r="F7" s="6">
        <v>1</v>
      </c>
      <c r="G7" s="7">
        <v>13236</v>
      </c>
    </row>
    <row r="8" spans="1:7" x14ac:dyDescent="0.25">
      <c r="A8" s="4" t="s">
        <v>7</v>
      </c>
      <c r="B8" s="5" t="s">
        <v>55</v>
      </c>
      <c r="C8" s="5" t="s">
        <v>56</v>
      </c>
      <c r="D8" s="5" t="s">
        <v>57</v>
      </c>
      <c r="E8" s="5" t="s">
        <v>58</v>
      </c>
      <c r="F8" s="6">
        <v>1</v>
      </c>
      <c r="G8" s="7">
        <v>17155</v>
      </c>
    </row>
    <row r="9" spans="1:7" x14ac:dyDescent="0.25">
      <c r="A9" s="8" t="s">
        <v>7</v>
      </c>
      <c r="B9" s="5" t="s">
        <v>55</v>
      </c>
      <c r="C9" s="5" t="s">
        <v>56</v>
      </c>
      <c r="D9" s="5" t="s">
        <v>57</v>
      </c>
      <c r="E9" s="5" t="s">
        <v>58</v>
      </c>
      <c r="F9" s="6">
        <v>1</v>
      </c>
      <c r="G9" s="7">
        <v>18829</v>
      </c>
    </row>
    <row r="10" spans="1:7" x14ac:dyDescent="0.25">
      <c r="A10" s="8" t="s">
        <v>7</v>
      </c>
      <c r="B10" s="5" t="s">
        <v>124</v>
      </c>
      <c r="C10" s="5" t="s">
        <v>19</v>
      </c>
      <c r="D10" s="5" t="s">
        <v>125</v>
      </c>
      <c r="E10" s="5" t="s">
        <v>126</v>
      </c>
      <c r="F10" s="6">
        <v>1</v>
      </c>
      <c r="G10" s="7">
        <v>19178</v>
      </c>
    </row>
    <row r="11" spans="1:7" x14ac:dyDescent="0.25">
      <c r="A11" s="8" t="s">
        <v>7</v>
      </c>
      <c r="B11" s="5" t="s">
        <v>55</v>
      </c>
      <c r="C11" s="5" t="s">
        <v>56</v>
      </c>
      <c r="D11" s="5" t="s">
        <v>57</v>
      </c>
      <c r="E11" s="5" t="s">
        <v>58</v>
      </c>
      <c r="F11" s="6">
        <v>1</v>
      </c>
      <c r="G11" s="7">
        <v>19725</v>
      </c>
    </row>
    <row r="12" spans="1:7" x14ac:dyDescent="0.25">
      <c r="A12" s="8" t="s">
        <v>7</v>
      </c>
      <c r="B12" s="5" t="s">
        <v>124</v>
      </c>
      <c r="C12" s="5" t="s">
        <v>19</v>
      </c>
      <c r="D12" s="5" t="s">
        <v>125</v>
      </c>
      <c r="E12" s="5" t="s">
        <v>126</v>
      </c>
      <c r="F12" s="6">
        <v>1</v>
      </c>
      <c r="G12" s="7">
        <v>20733</v>
      </c>
    </row>
    <row r="13" spans="1:7" x14ac:dyDescent="0.25">
      <c r="A13" s="8" t="s">
        <v>7</v>
      </c>
      <c r="B13" s="5" t="s">
        <v>124</v>
      </c>
      <c r="C13" s="5" t="s">
        <v>19</v>
      </c>
      <c r="D13" s="5" t="s">
        <v>125</v>
      </c>
      <c r="E13" s="5" t="s">
        <v>126</v>
      </c>
      <c r="F13" s="6" t="s">
        <v>127</v>
      </c>
      <c r="G13" s="7">
        <v>21761</v>
      </c>
    </row>
    <row r="14" spans="1:7" x14ac:dyDescent="0.25">
      <c r="A14" s="8" t="s">
        <v>7</v>
      </c>
      <c r="B14" s="5" t="s">
        <v>124</v>
      </c>
      <c r="C14" s="5" t="s">
        <v>19</v>
      </c>
      <c r="D14" s="5" t="s">
        <v>125</v>
      </c>
      <c r="E14" s="5" t="s">
        <v>126</v>
      </c>
      <c r="F14" s="6">
        <v>1</v>
      </c>
      <c r="G14" s="7">
        <v>21761</v>
      </c>
    </row>
    <row r="15" spans="1:7" x14ac:dyDescent="0.25">
      <c r="A15" s="8" t="s">
        <v>7</v>
      </c>
      <c r="B15" s="5" t="s">
        <v>67</v>
      </c>
      <c r="C15" s="5" t="s">
        <v>9</v>
      </c>
      <c r="D15" s="5" t="s">
        <v>77</v>
      </c>
      <c r="E15" s="5" t="s">
        <v>78</v>
      </c>
      <c r="F15" s="6">
        <v>1</v>
      </c>
      <c r="G15" s="7">
        <v>22140</v>
      </c>
    </row>
    <row r="16" spans="1:7" x14ac:dyDescent="0.25">
      <c r="A16" s="8" t="s">
        <v>7</v>
      </c>
      <c r="B16" s="5" t="s">
        <v>67</v>
      </c>
      <c r="C16" s="5" t="s">
        <v>33</v>
      </c>
      <c r="D16" s="5" t="s">
        <v>82</v>
      </c>
      <c r="E16" s="5" t="s">
        <v>83</v>
      </c>
      <c r="F16" s="6">
        <v>1</v>
      </c>
      <c r="G16" s="7">
        <v>22360</v>
      </c>
    </row>
    <row r="17" spans="1:7" x14ac:dyDescent="0.25">
      <c r="A17" s="8" t="s">
        <v>7</v>
      </c>
      <c r="B17" s="5" t="s">
        <v>124</v>
      </c>
      <c r="C17" s="5" t="s">
        <v>19</v>
      </c>
      <c r="D17" s="5" t="s">
        <v>125</v>
      </c>
      <c r="E17" s="5" t="s">
        <v>126</v>
      </c>
      <c r="F17" s="6">
        <v>1</v>
      </c>
      <c r="G17" s="7">
        <v>22754</v>
      </c>
    </row>
    <row r="18" spans="1:7" x14ac:dyDescent="0.25">
      <c r="A18" s="4" t="s">
        <v>7</v>
      </c>
      <c r="B18" s="5" t="s">
        <v>124</v>
      </c>
      <c r="C18" s="5" t="s">
        <v>19</v>
      </c>
      <c r="D18" s="5" t="s">
        <v>125</v>
      </c>
      <c r="E18" s="5" t="s">
        <v>126</v>
      </c>
      <c r="F18" s="6">
        <v>1</v>
      </c>
      <c r="G18" s="7">
        <v>22845</v>
      </c>
    </row>
    <row r="19" spans="1:7" x14ac:dyDescent="0.25">
      <c r="A19" s="4" t="s">
        <v>7</v>
      </c>
      <c r="B19" s="5" t="s">
        <v>55</v>
      </c>
      <c r="C19" s="5" t="s">
        <v>56</v>
      </c>
      <c r="D19" s="5" t="s">
        <v>57</v>
      </c>
      <c r="E19" s="5" t="s">
        <v>58</v>
      </c>
      <c r="F19" s="6">
        <v>1</v>
      </c>
      <c r="G19" s="7">
        <v>23695</v>
      </c>
    </row>
    <row r="20" spans="1:7" x14ac:dyDescent="0.25">
      <c r="A20" s="8" t="s">
        <v>7</v>
      </c>
      <c r="B20" s="5" t="s">
        <v>209</v>
      </c>
      <c r="C20" s="5" t="s">
        <v>60</v>
      </c>
      <c r="D20" s="5" t="s">
        <v>61</v>
      </c>
      <c r="E20" s="5" t="s">
        <v>210</v>
      </c>
      <c r="F20" s="6">
        <v>1</v>
      </c>
      <c r="G20" s="7">
        <v>23833</v>
      </c>
    </row>
    <row r="21" spans="1:7" hidden="1" x14ac:dyDescent="0.25">
      <c r="A21" s="8" t="s">
        <v>42</v>
      </c>
      <c r="B21" s="5">
        <v>0</v>
      </c>
      <c r="C21" s="5">
        <v>0</v>
      </c>
      <c r="D21" s="5">
        <v>0</v>
      </c>
      <c r="E21" s="5">
        <v>0</v>
      </c>
      <c r="F21" s="6">
        <v>0</v>
      </c>
      <c r="G21" s="7">
        <v>0</v>
      </c>
    </row>
    <row r="22" spans="1:7" x14ac:dyDescent="0.25">
      <c r="A22" s="8" t="s">
        <v>7</v>
      </c>
      <c r="B22" s="5" t="s">
        <v>156</v>
      </c>
      <c r="C22" s="5" t="s">
        <v>60</v>
      </c>
      <c r="D22" s="5" t="s">
        <v>157</v>
      </c>
      <c r="E22" s="5" t="s">
        <v>158</v>
      </c>
      <c r="F22" s="6">
        <v>2</v>
      </c>
      <c r="G22" s="7">
        <v>24964</v>
      </c>
    </row>
    <row r="23" spans="1:7" x14ac:dyDescent="0.25">
      <c r="A23" s="8" t="s">
        <v>7</v>
      </c>
      <c r="B23" s="5" t="s">
        <v>184</v>
      </c>
      <c r="C23" s="5" t="s">
        <v>29</v>
      </c>
      <c r="D23" s="5" t="s">
        <v>185</v>
      </c>
      <c r="E23" s="5" t="s">
        <v>189</v>
      </c>
      <c r="F23" s="6">
        <v>1</v>
      </c>
      <c r="G23" s="7">
        <v>25702.5</v>
      </c>
    </row>
    <row r="24" spans="1:7" hidden="1" x14ac:dyDescent="0.25">
      <c r="A24" s="8" t="s">
        <v>42</v>
      </c>
      <c r="B24" s="5">
        <v>0</v>
      </c>
      <c r="C24" s="5">
        <v>0</v>
      </c>
      <c r="D24" s="5">
        <v>0</v>
      </c>
      <c r="E24" s="5">
        <v>0</v>
      </c>
      <c r="F24" s="6">
        <v>0</v>
      </c>
      <c r="G24" s="7">
        <v>0</v>
      </c>
    </row>
    <row r="25" spans="1:7" x14ac:dyDescent="0.25">
      <c r="A25" s="8" t="s">
        <v>7</v>
      </c>
      <c r="B25" s="5" t="s">
        <v>184</v>
      </c>
      <c r="C25" s="5" t="s">
        <v>29</v>
      </c>
      <c r="D25" s="5" t="s">
        <v>185</v>
      </c>
      <c r="E25" s="5" t="s">
        <v>189</v>
      </c>
      <c r="F25" s="6">
        <v>1</v>
      </c>
      <c r="G25" s="7">
        <v>25702.5</v>
      </c>
    </row>
    <row r="26" spans="1:7" x14ac:dyDescent="0.25">
      <c r="A26" s="8" t="s">
        <v>7</v>
      </c>
      <c r="B26" s="5" t="s">
        <v>209</v>
      </c>
      <c r="C26" s="5" t="s">
        <v>60</v>
      </c>
      <c r="D26" s="5" t="s">
        <v>61</v>
      </c>
      <c r="E26" s="5" t="s">
        <v>211</v>
      </c>
      <c r="F26" s="6">
        <v>1</v>
      </c>
      <c r="G26" s="7">
        <v>27334</v>
      </c>
    </row>
    <row r="27" spans="1:7" x14ac:dyDescent="0.25">
      <c r="A27" s="8" t="s">
        <v>7</v>
      </c>
      <c r="B27" s="5" t="s">
        <v>209</v>
      </c>
      <c r="C27" s="5" t="s">
        <v>60</v>
      </c>
      <c r="D27" s="5" t="s">
        <v>61</v>
      </c>
      <c r="E27" s="5" t="s">
        <v>211</v>
      </c>
      <c r="F27" s="6">
        <v>1</v>
      </c>
      <c r="G27" s="7">
        <v>28734</v>
      </c>
    </row>
    <row r="28" spans="1:7" x14ac:dyDescent="0.25">
      <c r="A28" s="8" t="s">
        <v>7</v>
      </c>
      <c r="B28" s="5" t="s">
        <v>124</v>
      </c>
      <c r="C28" s="5" t="s">
        <v>19</v>
      </c>
      <c r="D28" s="5" t="s">
        <v>125</v>
      </c>
      <c r="E28" s="5" t="s">
        <v>126</v>
      </c>
      <c r="F28" s="6">
        <v>1</v>
      </c>
      <c r="G28" s="7">
        <v>35624</v>
      </c>
    </row>
    <row r="29" spans="1:7" x14ac:dyDescent="0.25">
      <c r="A29" s="8" t="s">
        <v>7</v>
      </c>
      <c r="B29" s="5" t="s">
        <v>124</v>
      </c>
      <c r="C29" s="5" t="s">
        <v>19</v>
      </c>
      <c r="D29" s="5" t="s">
        <v>125</v>
      </c>
      <c r="E29" s="5" t="s">
        <v>126</v>
      </c>
      <c r="F29" s="6">
        <v>1</v>
      </c>
      <c r="G29" s="7">
        <v>35797</v>
      </c>
    </row>
    <row r="30" spans="1:7" x14ac:dyDescent="0.25">
      <c r="A30" s="8" t="s">
        <v>7</v>
      </c>
      <c r="B30" s="5" t="s">
        <v>196</v>
      </c>
      <c r="C30" s="5" t="s">
        <v>121</v>
      </c>
      <c r="D30" s="5" t="s">
        <v>200</v>
      </c>
      <c r="E30" s="5" t="s">
        <v>201</v>
      </c>
      <c r="F30" s="6">
        <v>1</v>
      </c>
      <c r="G30" s="7">
        <v>36394</v>
      </c>
    </row>
    <row r="31" spans="1:7" x14ac:dyDescent="0.25">
      <c r="A31" s="8" t="s">
        <v>7</v>
      </c>
      <c r="B31" s="5" t="s">
        <v>128</v>
      </c>
      <c r="C31" s="5" t="s">
        <v>19</v>
      </c>
      <c r="D31" s="5" t="s">
        <v>137</v>
      </c>
      <c r="E31" s="5" t="s">
        <v>138</v>
      </c>
      <c r="F31" s="6">
        <v>1</v>
      </c>
      <c r="G31" s="7">
        <v>36873</v>
      </c>
    </row>
    <row r="32" spans="1:7" x14ac:dyDescent="0.25">
      <c r="A32" s="8" t="s">
        <v>7</v>
      </c>
      <c r="B32" s="5" t="s">
        <v>67</v>
      </c>
      <c r="C32" s="5" t="s">
        <v>60</v>
      </c>
      <c r="D32" s="5" t="s">
        <v>79</v>
      </c>
      <c r="E32" s="5" t="s">
        <v>80</v>
      </c>
      <c r="F32" s="6">
        <v>1</v>
      </c>
      <c r="G32" s="7">
        <v>38436</v>
      </c>
    </row>
    <row r="33" spans="1:7" x14ac:dyDescent="0.25">
      <c r="A33" s="8" t="s">
        <v>7</v>
      </c>
      <c r="B33" s="5" t="s">
        <v>59</v>
      </c>
      <c r="C33" s="5" t="s">
        <v>60</v>
      </c>
      <c r="D33" s="5" t="s">
        <v>61</v>
      </c>
      <c r="E33" s="5" t="s">
        <v>65</v>
      </c>
      <c r="F33" s="6">
        <v>1</v>
      </c>
      <c r="G33" s="7">
        <v>43141</v>
      </c>
    </row>
    <row r="34" spans="1:7" x14ac:dyDescent="0.25">
      <c r="A34" s="4" t="s">
        <v>7</v>
      </c>
      <c r="B34" s="5" t="s">
        <v>222</v>
      </c>
      <c r="C34" s="5" t="s">
        <v>223</v>
      </c>
      <c r="D34" s="5" t="s">
        <v>224</v>
      </c>
      <c r="E34" s="5" t="s">
        <v>225</v>
      </c>
      <c r="F34" s="6">
        <v>1</v>
      </c>
      <c r="G34" s="7">
        <v>43148</v>
      </c>
    </row>
    <row r="35" spans="1:7" x14ac:dyDescent="0.25">
      <c r="A35" s="8" t="s">
        <v>7</v>
      </c>
      <c r="B35" s="5" t="s">
        <v>228</v>
      </c>
      <c r="C35" s="5" t="s">
        <v>121</v>
      </c>
      <c r="D35" s="5" t="s">
        <v>229</v>
      </c>
      <c r="E35" s="5" t="s">
        <v>230</v>
      </c>
      <c r="F35" s="6">
        <v>1</v>
      </c>
      <c r="G35" s="7">
        <v>43252</v>
      </c>
    </row>
    <row r="36" spans="1:7" x14ac:dyDescent="0.25">
      <c r="A36" s="8" t="s">
        <v>7</v>
      </c>
      <c r="B36" s="5" t="s">
        <v>209</v>
      </c>
      <c r="C36" s="5" t="s">
        <v>60</v>
      </c>
      <c r="D36" s="5" t="s">
        <v>61</v>
      </c>
      <c r="E36" s="5" t="s">
        <v>211</v>
      </c>
      <c r="F36" s="6">
        <v>1</v>
      </c>
      <c r="G36" s="7">
        <v>43312</v>
      </c>
    </row>
    <row r="37" spans="1:7" x14ac:dyDescent="0.25">
      <c r="A37" s="8" t="s">
        <v>7</v>
      </c>
      <c r="B37" s="5" t="s">
        <v>180</v>
      </c>
      <c r="C37" s="5" t="s">
        <v>105</v>
      </c>
      <c r="D37" s="5" t="s">
        <v>118</v>
      </c>
      <c r="E37" s="5" t="s">
        <v>181</v>
      </c>
      <c r="F37" s="6">
        <v>1</v>
      </c>
      <c r="G37" s="7">
        <v>46616.65</v>
      </c>
    </row>
    <row r="38" spans="1:7" x14ac:dyDescent="0.25">
      <c r="A38" s="4" t="s">
        <v>7</v>
      </c>
      <c r="B38" s="5" t="s">
        <v>124</v>
      </c>
      <c r="C38" s="5" t="s">
        <v>19</v>
      </c>
      <c r="D38" s="5" t="s">
        <v>125</v>
      </c>
      <c r="E38" s="5" t="s">
        <v>126</v>
      </c>
      <c r="F38" s="6">
        <v>1</v>
      </c>
      <c r="G38" s="7">
        <v>47643</v>
      </c>
    </row>
    <row r="39" spans="1:7" x14ac:dyDescent="0.25">
      <c r="A39" s="4" t="s">
        <v>7</v>
      </c>
      <c r="B39" s="5" t="s">
        <v>12</v>
      </c>
      <c r="C39" s="5" t="s">
        <v>9</v>
      </c>
      <c r="D39" s="5" t="s">
        <v>13</v>
      </c>
      <c r="E39" s="5" t="s">
        <v>24</v>
      </c>
      <c r="F39" s="6">
        <v>1</v>
      </c>
      <c r="G39" s="7">
        <v>48600</v>
      </c>
    </row>
    <row r="40" spans="1:7" x14ac:dyDescent="0.25">
      <c r="A40" s="8" t="s">
        <v>7</v>
      </c>
      <c r="B40" s="5" t="s">
        <v>12</v>
      </c>
      <c r="C40" s="5" t="s">
        <v>9</v>
      </c>
      <c r="D40" s="5" t="s">
        <v>22</v>
      </c>
      <c r="E40" s="5" t="s">
        <v>23</v>
      </c>
      <c r="F40" s="6">
        <v>1</v>
      </c>
      <c r="G40" s="7">
        <v>49365</v>
      </c>
    </row>
    <row r="41" spans="1:7" x14ac:dyDescent="0.25">
      <c r="A41" s="8" t="s">
        <v>7</v>
      </c>
      <c r="B41" s="5" t="s">
        <v>67</v>
      </c>
      <c r="C41" s="5" t="s">
        <v>9</v>
      </c>
      <c r="D41" s="5" t="s">
        <v>77</v>
      </c>
      <c r="E41" s="5" t="s">
        <v>81</v>
      </c>
      <c r="F41" s="6">
        <v>1</v>
      </c>
      <c r="G41" s="7">
        <v>49578</v>
      </c>
    </row>
    <row r="42" spans="1:7" x14ac:dyDescent="0.25">
      <c r="A42" s="8" t="s">
        <v>7</v>
      </c>
      <c r="B42" s="5" t="s">
        <v>67</v>
      </c>
      <c r="C42" s="5" t="s">
        <v>29</v>
      </c>
      <c r="D42" s="5" t="s">
        <v>72</v>
      </c>
      <c r="E42" s="5" t="s">
        <v>73</v>
      </c>
      <c r="F42" s="6">
        <v>1</v>
      </c>
      <c r="G42" s="7">
        <v>49721</v>
      </c>
    </row>
    <row r="43" spans="1:7" x14ac:dyDescent="0.25">
      <c r="A43" s="8" t="s">
        <v>7</v>
      </c>
      <c r="B43" s="5" t="s">
        <v>180</v>
      </c>
      <c r="C43" s="5" t="s">
        <v>105</v>
      </c>
      <c r="D43" s="5" t="s">
        <v>118</v>
      </c>
      <c r="E43" s="5" t="s">
        <v>182</v>
      </c>
      <c r="F43" s="6">
        <v>2</v>
      </c>
      <c r="G43" s="7">
        <v>54163.35</v>
      </c>
    </row>
    <row r="44" spans="1:7" x14ac:dyDescent="0.25">
      <c r="A44" s="8" t="s">
        <v>7</v>
      </c>
      <c r="B44" s="5" t="s">
        <v>59</v>
      </c>
      <c r="C44" s="5" t="s">
        <v>60</v>
      </c>
      <c r="D44" s="5" t="s">
        <v>61</v>
      </c>
      <c r="E44" s="5" t="s">
        <v>62</v>
      </c>
      <c r="F44" s="6">
        <v>1</v>
      </c>
      <c r="G44" s="7">
        <v>54390</v>
      </c>
    </row>
    <row r="45" spans="1:7" hidden="1" x14ac:dyDescent="0.25">
      <c r="A45" s="8" t="s">
        <v>42</v>
      </c>
      <c r="B45" s="5">
        <v>0</v>
      </c>
      <c r="C45" s="5">
        <v>0</v>
      </c>
      <c r="D45" s="5">
        <v>0</v>
      </c>
      <c r="E45" s="5">
        <v>0</v>
      </c>
      <c r="F45" s="6">
        <v>0</v>
      </c>
      <c r="G45" s="7">
        <v>0</v>
      </c>
    </row>
    <row r="46" spans="1:7" hidden="1" x14ac:dyDescent="0.25">
      <c r="A46" s="8" t="s">
        <v>42</v>
      </c>
      <c r="B46" s="5">
        <v>0</v>
      </c>
      <c r="C46" s="5">
        <v>0</v>
      </c>
      <c r="D46" s="5">
        <v>0</v>
      </c>
      <c r="E46" s="5">
        <v>0</v>
      </c>
      <c r="F46" s="6">
        <v>0</v>
      </c>
      <c r="G46" s="7">
        <v>0</v>
      </c>
    </row>
    <row r="47" spans="1:7" hidden="1" x14ac:dyDescent="0.25">
      <c r="A47" s="8" t="s">
        <v>42</v>
      </c>
      <c r="B47" s="5">
        <v>0</v>
      </c>
      <c r="C47" s="5">
        <v>0</v>
      </c>
      <c r="D47" s="5">
        <v>0</v>
      </c>
      <c r="E47" s="5">
        <v>0</v>
      </c>
      <c r="F47" s="6">
        <v>0</v>
      </c>
      <c r="G47" s="7">
        <v>0</v>
      </c>
    </row>
    <row r="48" spans="1:7" x14ac:dyDescent="0.25">
      <c r="A48" s="8" t="s">
        <v>7</v>
      </c>
      <c r="B48" s="5" t="s">
        <v>209</v>
      </c>
      <c r="C48" s="5" t="s">
        <v>60</v>
      </c>
      <c r="D48" s="5" t="s">
        <v>61</v>
      </c>
      <c r="E48" s="5" t="s">
        <v>210</v>
      </c>
      <c r="F48" s="6">
        <v>1</v>
      </c>
      <c r="G48" s="7">
        <v>54482</v>
      </c>
    </row>
    <row r="49" spans="1:7" x14ac:dyDescent="0.25">
      <c r="A49" s="8" t="s">
        <v>7</v>
      </c>
      <c r="B49" s="5" t="s">
        <v>59</v>
      </c>
      <c r="C49" s="5" t="s">
        <v>60</v>
      </c>
      <c r="D49" s="5" t="s">
        <v>61</v>
      </c>
      <c r="E49" s="5" t="s">
        <v>66</v>
      </c>
      <c r="F49" s="6">
        <v>1</v>
      </c>
      <c r="G49" s="7">
        <v>55819</v>
      </c>
    </row>
    <row r="50" spans="1:7" hidden="1" x14ac:dyDescent="0.25">
      <c r="A50" s="8" t="s">
        <v>42</v>
      </c>
      <c r="B50" s="5">
        <v>0</v>
      </c>
      <c r="C50" s="5">
        <v>0</v>
      </c>
      <c r="D50" s="5">
        <v>0</v>
      </c>
      <c r="E50" s="5">
        <v>0</v>
      </c>
      <c r="F50" s="6">
        <v>0</v>
      </c>
      <c r="G50" s="7">
        <v>0</v>
      </c>
    </row>
    <row r="51" spans="1:7" hidden="1" x14ac:dyDescent="0.25">
      <c r="A51" s="8" t="s">
        <v>42</v>
      </c>
      <c r="B51" s="5">
        <v>0</v>
      </c>
      <c r="C51" s="5">
        <v>0</v>
      </c>
      <c r="D51" s="5">
        <v>0</v>
      </c>
      <c r="E51" s="5">
        <v>0</v>
      </c>
      <c r="F51" s="6">
        <v>0</v>
      </c>
      <c r="G51" s="7">
        <v>0</v>
      </c>
    </row>
    <row r="52" spans="1:7" hidden="1" x14ac:dyDescent="0.25">
      <c r="A52" s="8" t="s">
        <v>42</v>
      </c>
      <c r="B52" s="5">
        <v>0</v>
      </c>
      <c r="C52" s="5">
        <v>0</v>
      </c>
      <c r="D52" s="5">
        <v>0</v>
      </c>
      <c r="E52" s="5">
        <v>0</v>
      </c>
      <c r="F52" s="6">
        <v>0</v>
      </c>
      <c r="G52" s="7">
        <v>0</v>
      </c>
    </row>
    <row r="53" spans="1:7" x14ac:dyDescent="0.25">
      <c r="A53" s="8" t="s">
        <v>7</v>
      </c>
      <c r="B53" s="5" t="s">
        <v>184</v>
      </c>
      <c r="C53" s="5" t="s">
        <v>29</v>
      </c>
      <c r="D53" s="5" t="s">
        <v>185</v>
      </c>
      <c r="E53" s="5" t="s">
        <v>188</v>
      </c>
      <c r="F53" s="6">
        <v>1</v>
      </c>
      <c r="G53" s="7">
        <v>57843.5</v>
      </c>
    </row>
    <row r="54" spans="1:7" hidden="1" x14ac:dyDescent="0.25">
      <c r="A54" s="8" t="s">
        <v>42</v>
      </c>
      <c r="B54" s="5">
        <v>0</v>
      </c>
      <c r="C54" s="5">
        <v>0</v>
      </c>
      <c r="D54" s="5">
        <v>0</v>
      </c>
      <c r="E54" s="5">
        <v>0</v>
      </c>
      <c r="F54" s="6">
        <v>0</v>
      </c>
      <c r="G54" s="7">
        <v>0</v>
      </c>
    </row>
    <row r="55" spans="1:7" x14ac:dyDescent="0.25">
      <c r="A55" s="8" t="s">
        <v>7</v>
      </c>
      <c r="B55" s="5" t="s">
        <v>184</v>
      </c>
      <c r="C55" s="5" t="s">
        <v>29</v>
      </c>
      <c r="D55" s="5" t="s">
        <v>185</v>
      </c>
      <c r="E55" s="5" t="s">
        <v>188</v>
      </c>
      <c r="F55" s="6">
        <v>1</v>
      </c>
      <c r="G55" s="7">
        <v>57843.5</v>
      </c>
    </row>
    <row r="56" spans="1:7" x14ac:dyDescent="0.25">
      <c r="A56" s="4" t="s">
        <v>7</v>
      </c>
      <c r="B56" s="5" t="s">
        <v>161</v>
      </c>
      <c r="C56" s="5" t="s">
        <v>52</v>
      </c>
      <c r="D56" s="5" t="s">
        <v>162</v>
      </c>
      <c r="E56" s="5" t="s">
        <v>163</v>
      </c>
      <c r="F56" s="6">
        <v>1</v>
      </c>
      <c r="G56" s="7">
        <v>58022</v>
      </c>
    </row>
    <row r="57" spans="1:7" x14ac:dyDescent="0.25">
      <c r="A57" s="8" t="s">
        <v>7</v>
      </c>
      <c r="B57" s="5" t="s">
        <v>128</v>
      </c>
      <c r="C57" s="5" t="s">
        <v>19</v>
      </c>
      <c r="D57" s="5" t="s">
        <v>141</v>
      </c>
      <c r="E57" s="5" t="s">
        <v>142</v>
      </c>
      <c r="F57" s="6">
        <v>2</v>
      </c>
      <c r="G57" s="7">
        <v>59005</v>
      </c>
    </row>
    <row r="58" spans="1:7" x14ac:dyDescent="0.25">
      <c r="A58" s="4" t="s">
        <v>7</v>
      </c>
      <c r="B58" s="5" t="s">
        <v>161</v>
      </c>
      <c r="C58" s="5" t="s">
        <v>52</v>
      </c>
      <c r="D58" s="5" t="s">
        <v>162</v>
      </c>
      <c r="E58" s="5" t="s">
        <v>163</v>
      </c>
      <c r="F58" s="6">
        <v>1</v>
      </c>
      <c r="G58" s="7">
        <v>59974</v>
      </c>
    </row>
    <row r="59" spans="1:7" x14ac:dyDescent="0.25">
      <c r="A59" s="8" t="s">
        <v>7</v>
      </c>
      <c r="B59" s="5" t="s">
        <v>59</v>
      </c>
      <c r="C59" s="5" t="s">
        <v>60</v>
      </c>
      <c r="D59" s="5" t="s">
        <v>61</v>
      </c>
      <c r="E59" s="5" t="s">
        <v>66</v>
      </c>
      <c r="F59" s="6">
        <v>1</v>
      </c>
      <c r="G59" s="7">
        <v>65337</v>
      </c>
    </row>
    <row r="60" spans="1:7" x14ac:dyDescent="0.25">
      <c r="A60" s="4" t="s">
        <v>7</v>
      </c>
      <c r="B60" s="5" t="s">
        <v>161</v>
      </c>
      <c r="C60" s="5" t="s">
        <v>52</v>
      </c>
      <c r="D60" s="5" t="s">
        <v>162</v>
      </c>
      <c r="E60" s="5" t="s">
        <v>163</v>
      </c>
      <c r="F60" s="6">
        <v>1</v>
      </c>
      <c r="G60" s="7">
        <v>67978</v>
      </c>
    </row>
    <row r="61" spans="1:7" hidden="1" x14ac:dyDescent="0.25">
      <c r="A61" s="8" t="s">
        <v>42</v>
      </c>
      <c r="B61" s="5">
        <v>0</v>
      </c>
      <c r="C61" s="5">
        <v>0</v>
      </c>
      <c r="D61" s="5">
        <v>0</v>
      </c>
      <c r="E61" s="5">
        <v>0</v>
      </c>
      <c r="F61" s="6">
        <v>0</v>
      </c>
      <c r="G61" s="7">
        <v>0</v>
      </c>
    </row>
    <row r="62" spans="1:7" x14ac:dyDescent="0.25">
      <c r="A62" s="8" t="s">
        <v>7</v>
      </c>
      <c r="B62" s="5" t="s">
        <v>209</v>
      </c>
      <c r="C62" s="5" t="s">
        <v>60</v>
      </c>
      <c r="D62" s="5" t="s">
        <v>61</v>
      </c>
      <c r="E62" s="5" t="s">
        <v>212</v>
      </c>
      <c r="F62" s="6">
        <v>1</v>
      </c>
      <c r="G62" s="7">
        <v>70002</v>
      </c>
    </row>
    <row r="63" spans="1:7" x14ac:dyDescent="0.25">
      <c r="A63" s="4" t="s">
        <v>7</v>
      </c>
      <c r="B63" s="5" t="s">
        <v>12</v>
      </c>
      <c r="C63" s="5" t="s">
        <v>19</v>
      </c>
      <c r="D63" s="5" t="s">
        <v>20</v>
      </c>
      <c r="E63" s="5" t="s">
        <v>21</v>
      </c>
      <c r="F63" s="6">
        <v>1</v>
      </c>
      <c r="G63" s="7">
        <v>70480</v>
      </c>
    </row>
    <row r="64" spans="1:7" x14ac:dyDescent="0.25">
      <c r="A64" s="8" t="s">
        <v>7</v>
      </c>
      <c r="B64" s="5" t="s">
        <v>59</v>
      </c>
      <c r="C64" s="5" t="s">
        <v>60</v>
      </c>
      <c r="D64" s="5" t="s">
        <v>61</v>
      </c>
      <c r="E64" s="5" t="s">
        <v>65</v>
      </c>
      <c r="F64" s="6">
        <v>2</v>
      </c>
      <c r="G64" s="7">
        <v>72840</v>
      </c>
    </row>
    <row r="65" spans="1:7" x14ac:dyDescent="0.25">
      <c r="A65" s="8" t="s">
        <v>7</v>
      </c>
      <c r="B65" s="5" t="s">
        <v>128</v>
      </c>
      <c r="C65" s="5" t="s">
        <v>19</v>
      </c>
      <c r="D65" s="5" t="s">
        <v>135</v>
      </c>
      <c r="E65" s="5" t="s">
        <v>136</v>
      </c>
      <c r="F65" s="6">
        <v>1</v>
      </c>
      <c r="G65" s="7">
        <v>73301</v>
      </c>
    </row>
    <row r="66" spans="1:7" x14ac:dyDescent="0.25">
      <c r="A66" s="8" t="s">
        <v>7</v>
      </c>
      <c r="B66" s="5" t="s">
        <v>209</v>
      </c>
      <c r="C66" s="5" t="s">
        <v>60</v>
      </c>
      <c r="D66" s="5" t="s">
        <v>61</v>
      </c>
      <c r="E66" s="5" t="s">
        <v>212</v>
      </c>
      <c r="F66" s="6">
        <v>2</v>
      </c>
      <c r="G66" s="7">
        <v>74285</v>
      </c>
    </row>
    <row r="67" spans="1:7" x14ac:dyDescent="0.25">
      <c r="A67" s="4" t="s">
        <v>7</v>
      </c>
      <c r="B67" s="5" t="s">
        <v>233</v>
      </c>
      <c r="C67" s="5" t="s">
        <v>60</v>
      </c>
      <c r="D67" s="5" t="s">
        <v>234</v>
      </c>
      <c r="E67" s="5" t="s">
        <v>235</v>
      </c>
      <c r="F67" s="6">
        <v>2</v>
      </c>
      <c r="G67" s="7">
        <v>75103</v>
      </c>
    </row>
    <row r="68" spans="1:7" x14ac:dyDescent="0.25">
      <c r="A68" s="8" t="s">
        <v>7</v>
      </c>
      <c r="B68" s="5" t="s">
        <v>124</v>
      </c>
      <c r="C68" s="5" t="s">
        <v>19</v>
      </c>
      <c r="D68" s="5" t="s">
        <v>125</v>
      </c>
      <c r="E68" s="5" t="s">
        <v>126</v>
      </c>
      <c r="F68" s="6">
        <v>1</v>
      </c>
      <c r="G68" s="7">
        <v>76087</v>
      </c>
    </row>
    <row r="69" spans="1:7" x14ac:dyDescent="0.25">
      <c r="A69" s="8" t="s">
        <v>7</v>
      </c>
      <c r="B69" s="5" t="s">
        <v>124</v>
      </c>
      <c r="C69" s="5" t="s">
        <v>19</v>
      </c>
      <c r="D69" s="5" t="s">
        <v>125</v>
      </c>
      <c r="E69" s="5" t="s">
        <v>126</v>
      </c>
      <c r="F69" s="6">
        <v>1</v>
      </c>
      <c r="G69" s="7">
        <v>76541</v>
      </c>
    </row>
    <row r="70" spans="1:7" x14ac:dyDescent="0.25">
      <c r="A70" s="8" t="s">
        <v>7</v>
      </c>
      <c r="B70" s="5" t="s">
        <v>128</v>
      </c>
      <c r="C70" s="5" t="s">
        <v>19</v>
      </c>
      <c r="D70" s="5" t="s">
        <v>135</v>
      </c>
      <c r="E70" s="5" t="s">
        <v>152</v>
      </c>
      <c r="F70" s="6">
        <v>1</v>
      </c>
      <c r="G70" s="7">
        <v>76685</v>
      </c>
    </row>
    <row r="71" spans="1:7" x14ac:dyDescent="0.25">
      <c r="A71" s="8" t="s">
        <v>7</v>
      </c>
      <c r="B71" s="5" t="s">
        <v>55</v>
      </c>
      <c r="C71" s="5" t="s">
        <v>56</v>
      </c>
      <c r="D71" s="5" t="s">
        <v>57</v>
      </c>
      <c r="E71" s="5" t="s">
        <v>58</v>
      </c>
      <c r="F71" s="6">
        <v>1</v>
      </c>
      <c r="G71" s="7">
        <v>78400</v>
      </c>
    </row>
    <row r="72" spans="1:7" x14ac:dyDescent="0.25">
      <c r="A72" s="8" t="s">
        <v>7</v>
      </c>
      <c r="B72" s="5" t="s">
        <v>124</v>
      </c>
      <c r="C72" s="5" t="s">
        <v>19</v>
      </c>
      <c r="D72" s="5" t="s">
        <v>125</v>
      </c>
      <c r="E72" s="5" t="s">
        <v>126</v>
      </c>
      <c r="F72" s="6">
        <v>1</v>
      </c>
      <c r="G72" s="7">
        <v>80227</v>
      </c>
    </row>
    <row r="73" spans="1:7" x14ac:dyDescent="0.25">
      <c r="A73" s="8" t="s">
        <v>7</v>
      </c>
      <c r="B73" s="5" t="s">
        <v>222</v>
      </c>
      <c r="C73" s="5" t="s">
        <v>223</v>
      </c>
      <c r="D73" s="5" t="s">
        <v>224</v>
      </c>
      <c r="E73" s="5" t="s">
        <v>226</v>
      </c>
      <c r="F73" s="6">
        <v>2</v>
      </c>
      <c r="G73" s="7">
        <v>80687</v>
      </c>
    </row>
    <row r="74" spans="1:7" x14ac:dyDescent="0.25">
      <c r="A74" s="8" t="s">
        <v>7</v>
      </c>
      <c r="B74" s="5" t="s">
        <v>95</v>
      </c>
      <c r="C74" s="5" t="s">
        <v>19</v>
      </c>
      <c r="D74" s="5" t="s">
        <v>99</v>
      </c>
      <c r="E74" s="5" t="s">
        <v>100</v>
      </c>
      <c r="F74" s="6">
        <v>6</v>
      </c>
      <c r="G74" s="7">
        <v>82521</v>
      </c>
    </row>
    <row r="75" spans="1:7" x14ac:dyDescent="0.25">
      <c r="A75" s="4" t="s">
        <v>7</v>
      </c>
      <c r="B75" s="5" t="s">
        <v>161</v>
      </c>
      <c r="C75" s="5" t="s">
        <v>52</v>
      </c>
      <c r="D75" s="5" t="s">
        <v>162</v>
      </c>
      <c r="E75" s="5" t="s">
        <v>163</v>
      </c>
      <c r="F75" s="6">
        <v>1</v>
      </c>
      <c r="G75" s="7">
        <v>83322</v>
      </c>
    </row>
    <row r="76" spans="1:7" x14ac:dyDescent="0.25">
      <c r="A76" s="8" t="s">
        <v>7</v>
      </c>
      <c r="B76" s="5" t="s">
        <v>164</v>
      </c>
      <c r="C76" s="5" t="s">
        <v>105</v>
      </c>
      <c r="D76" s="5" t="s">
        <v>165</v>
      </c>
      <c r="E76" s="5" t="s">
        <v>166</v>
      </c>
      <c r="F76" s="6">
        <v>1</v>
      </c>
      <c r="G76" s="7">
        <v>83797</v>
      </c>
    </row>
    <row r="77" spans="1:7" x14ac:dyDescent="0.25">
      <c r="A77" s="4" t="s">
        <v>7</v>
      </c>
      <c r="B77" s="5" t="s">
        <v>12</v>
      </c>
      <c r="C77" s="5" t="s">
        <v>9</v>
      </c>
      <c r="D77" s="5" t="s">
        <v>13</v>
      </c>
      <c r="E77" s="5" t="s">
        <v>27</v>
      </c>
      <c r="F77" s="6">
        <v>2</v>
      </c>
      <c r="G77" s="7">
        <v>84715</v>
      </c>
    </row>
    <row r="78" spans="1:7" x14ac:dyDescent="0.25">
      <c r="A78" s="8" t="s">
        <v>7</v>
      </c>
      <c r="B78" s="5" t="s">
        <v>206</v>
      </c>
      <c r="C78" s="5" t="s">
        <v>9</v>
      </c>
      <c r="D78" s="5" t="s">
        <v>207</v>
      </c>
      <c r="E78" s="5" t="s">
        <v>208</v>
      </c>
      <c r="F78" s="6">
        <v>4</v>
      </c>
      <c r="G78" s="7">
        <v>91500</v>
      </c>
    </row>
    <row r="79" spans="1:7" x14ac:dyDescent="0.25">
      <c r="A79" s="8" t="s">
        <v>7</v>
      </c>
      <c r="B79" s="5" t="s">
        <v>59</v>
      </c>
      <c r="C79" s="5" t="s">
        <v>60</v>
      </c>
      <c r="D79" s="5" t="s">
        <v>61</v>
      </c>
      <c r="E79" s="5" t="s">
        <v>66</v>
      </c>
      <c r="F79" s="6">
        <v>1</v>
      </c>
      <c r="G79" s="7">
        <v>92639</v>
      </c>
    </row>
    <row r="80" spans="1:7" x14ac:dyDescent="0.25">
      <c r="A80" s="8" t="s">
        <v>7</v>
      </c>
      <c r="B80" s="5" t="s">
        <v>124</v>
      </c>
      <c r="C80" s="5" t="s">
        <v>19</v>
      </c>
      <c r="D80" s="5" t="s">
        <v>125</v>
      </c>
      <c r="E80" s="5" t="s">
        <v>126</v>
      </c>
      <c r="F80" s="6">
        <v>1</v>
      </c>
      <c r="G80" s="7">
        <v>95247</v>
      </c>
    </row>
    <row r="81" spans="1:7" hidden="1" x14ac:dyDescent="0.25">
      <c r="A81" s="8" t="s">
        <v>42</v>
      </c>
      <c r="B81" s="5">
        <v>0</v>
      </c>
      <c r="C81" s="5">
        <v>0</v>
      </c>
      <c r="D81" s="5">
        <v>0</v>
      </c>
      <c r="E81" s="5">
        <v>0</v>
      </c>
      <c r="F81" s="6">
        <v>0</v>
      </c>
      <c r="G81" s="7">
        <v>0</v>
      </c>
    </row>
    <row r="82" spans="1:7" hidden="1" x14ac:dyDescent="0.25">
      <c r="A82" s="8" t="s">
        <v>42</v>
      </c>
      <c r="B82" s="5">
        <v>0</v>
      </c>
      <c r="C82" s="5">
        <v>0</v>
      </c>
      <c r="D82" s="5">
        <v>0</v>
      </c>
      <c r="E82" s="5">
        <v>0</v>
      </c>
      <c r="F82" s="6">
        <v>0</v>
      </c>
      <c r="G82" s="7">
        <v>0</v>
      </c>
    </row>
    <row r="83" spans="1:7" x14ac:dyDescent="0.25">
      <c r="A83" s="4" t="s">
        <v>7</v>
      </c>
      <c r="B83" s="5" t="s">
        <v>161</v>
      </c>
      <c r="C83" s="5" t="s">
        <v>52</v>
      </c>
      <c r="D83" s="5" t="s">
        <v>162</v>
      </c>
      <c r="E83" s="5" t="s">
        <v>163</v>
      </c>
      <c r="F83" s="6">
        <v>1</v>
      </c>
      <c r="G83" s="7">
        <v>98372</v>
      </c>
    </row>
    <row r="84" spans="1:7" x14ac:dyDescent="0.25">
      <c r="A84" s="4" t="s">
        <v>7</v>
      </c>
      <c r="B84" s="5" t="s">
        <v>12</v>
      </c>
      <c r="C84" s="5" t="s">
        <v>9</v>
      </c>
      <c r="D84" s="5" t="s">
        <v>13</v>
      </c>
      <c r="E84" s="5" t="s">
        <v>17</v>
      </c>
      <c r="F84" s="6">
        <v>1</v>
      </c>
      <c r="G84" s="7">
        <v>100571</v>
      </c>
    </row>
    <row r="85" spans="1:7" x14ac:dyDescent="0.25">
      <c r="A85" s="8" t="s">
        <v>7</v>
      </c>
      <c r="B85" s="5" t="s">
        <v>59</v>
      </c>
      <c r="C85" s="5" t="s">
        <v>60</v>
      </c>
      <c r="D85" s="5" t="s">
        <v>61</v>
      </c>
      <c r="E85" s="5" t="s">
        <v>64</v>
      </c>
      <c r="F85" s="6">
        <v>3</v>
      </c>
      <c r="G85" s="7">
        <v>101271</v>
      </c>
    </row>
    <row r="86" spans="1:7" x14ac:dyDescent="0.25">
      <c r="A86" s="8" t="s">
        <v>7</v>
      </c>
      <c r="B86" s="5" t="s">
        <v>220</v>
      </c>
      <c r="C86" s="5" t="s">
        <v>60</v>
      </c>
      <c r="D86" s="5" t="s">
        <v>204</v>
      </c>
      <c r="E86" s="5" t="s">
        <v>221</v>
      </c>
      <c r="F86" s="6">
        <v>2</v>
      </c>
      <c r="G86" s="7">
        <v>106725</v>
      </c>
    </row>
    <row r="87" spans="1:7" x14ac:dyDescent="0.25">
      <c r="A87" s="8" t="s">
        <v>7</v>
      </c>
      <c r="B87" s="5" t="s">
        <v>184</v>
      </c>
      <c r="C87" s="5" t="s">
        <v>29</v>
      </c>
      <c r="D87" s="5" t="s">
        <v>185</v>
      </c>
      <c r="E87" s="5" t="s">
        <v>187</v>
      </c>
      <c r="F87" s="6">
        <v>2</v>
      </c>
      <c r="G87" s="7">
        <v>108481.13</v>
      </c>
    </row>
    <row r="88" spans="1:7" x14ac:dyDescent="0.25">
      <c r="A88" s="4" t="s">
        <v>7</v>
      </c>
      <c r="B88" s="5" t="s">
        <v>164</v>
      </c>
      <c r="C88" s="5" t="s">
        <v>105</v>
      </c>
      <c r="D88" s="5" t="s">
        <v>165</v>
      </c>
      <c r="E88" s="5" t="s">
        <v>169</v>
      </c>
      <c r="F88" s="6">
        <v>2</v>
      </c>
      <c r="G88" s="7">
        <v>109861</v>
      </c>
    </row>
    <row r="89" spans="1:7" x14ac:dyDescent="0.25">
      <c r="A89" s="8" t="s">
        <v>7</v>
      </c>
      <c r="B89" s="5" t="s">
        <v>124</v>
      </c>
      <c r="C89" s="5" t="s">
        <v>19</v>
      </c>
      <c r="D89" s="5" t="s">
        <v>125</v>
      </c>
      <c r="E89" s="5" t="s">
        <v>126</v>
      </c>
      <c r="F89" s="6">
        <v>1</v>
      </c>
      <c r="G89" s="7">
        <v>112133</v>
      </c>
    </row>
    <row r="90" spans="1:7" x14ac:dyDescent="0.25">
      <c r="A90" s="8" t="s">
        <v>7</v>
      </c>
      <c r="B90" s="5" t="s">
        <v>88</v>
      </c>
      <c r="C90" s="5" t="s">
        <v>60</v>
      </c>
      <c r="D90" s="5" t="s">
        <v>89</v>
      </c>
      <c r="E90" s="5" t="s">
        <v>90</v>
      </c>
      <c r="F90" s="6">
        <v>1</v>
      </c>
      <c r="G90" s="7">
        <v>113502</v>
      </c>
    </row>
    <row r="91" spans="1:7" x14ac:dyDescent="0.25">
      <c r="A91" s="8" t="s">
        <v>7</v>
      </c>
      <c r="B91" s="5" t="s">
        <v>222</v>
      </c>
      <c r="C91" s="5" t="s">
        <v>223</v>
      </c>
      <c r="D91" s="5" t="s">
        <v>224</v>
      </c>
      <c r="E91" s="5" t="s">
        <v>227</v>
      </c>
      <c r="F91" s="6">
        <v>1</v>
      </c>
      <c r="G91" s="7">
        <v>116250</v>
      </c>
    </row>
    <row r="92" spans="1:7" x14ac:dyDescent="0.25">
      <c r="A92" s="4" t="s">
        <v>7</v>
      </c>
      <c r="B92" s="5" t="s">
        <v>179</v>
      </c>
      <c r="C92" s="5" t="s">
        <v>52</v>
      </c>
      <c r="D92" s="5" t="s">
        <v>53</v>
      </c>
      <c r="E92" s="5" t="s">
        <v>176</v>
      </c>
      <c r="F92" s="6">
        <v>3</v>
      </c>
      <c r="G92" s="7">
        <v>117689</v>
      </c>
    </row>
    <row r="93" spans="1:7" x14ac:dyDescent="0.25">
      <c r="A93" s="8" t="s">
        <v>7</v>
      </c>
      <c r="B93" s="5" t="s">
        <v>180</v>
      </c>
      <c r="C93" s="5" t="s">
        <v>105</v>
      </c>
      <c r="D93" s="5" t="s">
        <v>118</v>
      </c>
      <c r="E93" s="5" t="s">
        <v>183</v>
      </c>
      <c r="F93" s="6">
        <v>1</v>
      </c>
      <c r="G93" s="7">
        <v>120328.75</v>
      </c>
    </row>
    <row r="94" spans="1:7" x14ac:dyDescent="0.25">
      <c r="A94" s="8" t="s">
        <v>7</v>
      </c>
      <c r="B94" s="5" t="s">
        <v>67</v>
      </c>
      <c r="C94" s="5" t="s">
        <v>19</v>
      </c>
      <c r="D94" s="5" t="s">
        <v>84</v>
      </c>
      <c r="E94" s="5" t="s">
        <v>85</v>
      </c>
      <c r="F94" s="6">
        <v>3</v>
      </c>
      <c r="G94" s="7">
        <v>121301</v>
      </c>
    </row>
    <row r="95" spans="1:7" hidden="1" x14ac:dyDescent="0.25">
      <c r="A95" s="8" t="s">
        <v>42</v>
      </c>
      <c r="B95" s="5">
        <v>0</v>
      </c>
      <c r="C95" s="5">
        <v>0</v>
      </c>
      <c r="D95" s="5">
        <v>0</v>
      </c>
      <c r="E95" s="5">
        <v>0</v>
      </c>
      <c r="F95" s="6">
        <v>0</v>
      </c>
      <c r="G95" s="7">
        <v>0</v>
      </c>
    </row>
    <row r="96" spans="1:7" x14ac:dyDescent="0.25">
      <c r="A96" s="4" t="s">
        <v>7</v>
      </c>
      <c r="B96" s="5" t="s">
        <v>124</v>
      </c>
      <c r="C96" s="5" t="s">
        <v>19</v>
      </c>
      <c r="D96" s="5" t="s">
        <v>125</v>
      </c>
      <c r="E96" s="5" t="s">
        <v>126</v>
      </c>
      <c r="F96" s="6">
        <v>1</v>
      </c>
      <c r="G96" s="7">
        <v>121944</v>
      </c>
    </row>
    <row r="97" spans="1:7" x14ac:dyDescent="0.25">
      <c r="A97" s="8" t="s">
        <v>7</v>
      </c>
      <c r="B97" s="5" t="s">
        <v>12</v>
      </c>
      <c r="C97" s="5" t="s">
        <v>9</v>
      </c>
      <c r="D97" s="5" t="s">
        <v>15</v>
      </c>
      <c r="E97" s="5" t="s">
        <v>16</v>
      </c>
      <c r="F97" s="6">
        <v>1</v>
      </c>
      <c r="G97" s="7">
        <v>131533</v>
      </c>
    </row>
    <row r="98" spans="1:7" x14ac:dyDescent="0.25">
      <c r="A98" s="8" t="s">
        <v>7</v>
      </c>
      <c r="B98" s="5" t="s">
        <v>86</v>
      </c>
      <c r="C98" s="5" t="s">
        <v>74</v>
      </c>
      <c r="D98" s="5" t="s">
        <v>75</v>
      </c>
      <c r="E98" s="5" t="s">
        <v>87</v>
      </c>
      <c r="F98" s="6">
        <v>4</v>
      </c>
      <c r="G98" s="7">
        <v>133148</v>
      </c>
    </row>
    <row r="99" spans="1:7" x14ac:dyDescent="0.25">
      <c r="A99" s="8" t="s">
        <v>7</v>
      </c>
      <c r="B99" s="5" t="s">
        <v>164</v>
      </c>
      <c r="C99" s="5" t="s">
        <v>105</v>
      </c>
      <c r="D99" s="5" t="s">
        <v>165</v>
      </c>
      <c r="E99" s="5" t="s">
        <v>168</v>
      </c>
      <c r="F99" s="6">
        <v>7</v>
      </c>
      <c r="G99" s="7">
        <v>135600</v>
      </c>
    </row>
    <row r="100" spans="1:7" x14ac:dyDescent="0.25">
      <c r="A100" s="8" t="s">
        <v>7</v>
      </c>
      <c r="B100" s="5" t="s">
        <v>128</v>
      </c>
      <c r="C100" s="5" t="s">
        <v>19</v>
      </c>
      <c r="D100" s="5" t="s">
        <v>99</v>
      </c>
      <c r="E100" s="5" t="s">
        <v>151</v>
      </c>
      <c r="F100" s="6">
        <v>2</v>
      </c>
      <c r="G100" s="7">
        <v>139793</v>
      </c>
    </row>
    <row r="101" spans="1:7" x14ac:dyDescent="0.25">
      <c r="A101" s="8" t="s">
        <v>7</v>
      </c>
      <c r="B101" s="5" t="s">
        <v>112</v>
      </c>
      <c r="C101" s="5" t="s">
        <v>37</v>
      </c>
      <c r="D101" s="5" t="s">
        <v>38</v>
      </c>
      <c r="E101" s="5" t="s">
        <v>115</v>
      </c>
      <c r="F101" s="6">
        <v>2</v>
      </c>
      <c r="G101" s="7">
        <v>140032</v>
      </c>
    </row>
    <row r="102" spans="1:7" x14ac:dyDescent="0.25">
      <c r="A102" s="4" t="s">
        <v>7</v>
      </c>
      <c r="B102" s="5" t="s">
        <v>161</v>
      </c>
      <c r="C102" s="5" t="s">
        <v>52</v>
      </c>
      <c r="D102" s="5" t="s">
        <v>162</v>
      </c>
      <c r="E102" s="5" t="s">
        <v>163</v>
      </c>
      <c r="F102" s="6">
        <v>1</v>
      </c>
      <c r="G102" s="7">
        <v>140889</v>
      </c>
    </row>
    <row r="103" spans="1:7" x14ac:dyDescent="0.25">
      <c r="A103" s="8" t="s">
        <v>7</v>
      </c>
      <c r="B103" s="5" t="s">
        <v>124</v>
      </c>
      <c r="C103" s="5" t="s">
        <v>19</v>
      </c>
      <c r="D103" s="5" t="s">
        <v>125</v>
      </c>
      <c r="E103" s="5" t="s">
        <v>126</v>
      </c>
      <c r="F103" s="6">
        <v>1</v>
      </c>
      <c r="G103" s="7">
        <v>141416</v>
      </c>
    </row>
    <row r="104" spans="1:7" x14ac:dyDescent="0.25">
      <c r="A104" s="4" t="s">
        <v>7</v>
      </c>
      <c r="B104" s="5" t="s">
        <v>12</v>
      </c>
      <c r="C104" s="5" t="s">
        <v>9</v>
      </c>
      <c r="D104" s="5" t="s">
        <v>13</v>
      </c>
      <c r="E104" s="5" t="s">
        <v>25</v>
      </c>
      <c r="F104" s="6">
        <v>2</v>
      </c>
      <c r="G104" s="7">
        <v>146564</v>
      </c>
    </row>
    <row r="105" spans="1:7" x14ac:dyDescent="0.25">
      <c r="A105" s="8" t="s">
        <v>7</v>
      </c>
      <c r="B105" s="5" t="s">
        <v>128</v>
      </c>
      <c r="C105" s="5" t="s">
        <v>19</v>
      </c>
      <c r="D105" s="5" t="s">
        <v>133</v>
      </c>
      <c r="E105" s="5" t="s">
        <v>134</v>
      </c>
      <c r="F105" s="6">
        <v>2</v>
      </c>
      <c r="G105" s="7">
        <v>147049</v>
      </c>
    </row>
    <row r="106" spans="1:7" x14ac:dyDescent="0.25">
      <c r="A106" s="8" t="s">
        <v>7</v>
      </c>
      <c r="B106" s="5" t="s">
        <v>124</v>
      </c>
      <c r="C106" s="5" t="s">
        <v>19</v>
      </c>
      <c r="D106" s="5" t="s">
        <v>125</v>
      </c>
      <c r="E106" s="5" t="s">
        <v>126</v>
      </c>
      <c r="F106" s="6">
        <v>1</v>
      </c>
      <c r="G106" s="7">
        <v>148615</v>
      </c>
    </row>
    <row r="107" spans="1:7" x14ac:dyDescent="0.25">
      <c r="A107" s="8" t="s">
        <v>7</v>
      </c>
      <c r="B107" s="5" t="s">
        <v>128</v>
      </c>
      <c r="C107" s="5" t="s">
        <v>19</v>
      </c>
      <c r="D107" s="5" t="s">
        <v>125</v>
      </c>
      <c r="E107" s="5" t="s">
        <v>147</v>
      </c>
      <c r="F107" s="6">
        <v>1</v>
      </c>
      <c r="G107" s="7">
        <v>149080</v>
      </c>
    </row>
    <row r="108" spans="1:7" x14ac:dyDescent="0.25">
      <c r="A108" s="8" t="s">
        <v>7</v>
      </c>
      <c r="B108" s="5" t="s">
        <v>220</v>
      </c>
      <c r="C108" s="5" t="s">
        <v>60</v>
      </c>
      <c r="D108" s="5" t="s">
        <v>204</v>
      </c>
      <c r="E108" s="5" t="s">
        <v>221</v>
      </c>
      <c r="F108" s="6">
        <v>1</v>
      </c>
      <c r="G108" s="7">
        <v>150466</v>
      </c>
    </row>
    <row r="109" spans="1:7" x14ac:dyDescent="0.25">
      <c r="A109" s="4" t="s">
        <v>7</v>
      </c>
      <c r="B109" s="5" t="s">
        <v>161</v>
      </c>
      <c r="C109" s="5" t="s">
        <v>52</v>
      </c>
      <c r="D109" s="5" t="s">
        <v>162</v>
      </c>
      <c r="E109" s="5" t="s">
        <v>163</v>
      </c>
      <c r="F109" s="6">
        <v>1</v>
      </c>
      <c r="G109" s="7">
        <v>160427</v>
      </c>
    </row>
    <row r="110" spans="1:7" x14ac:dyDescent="0.25">
      <c r="A110" s="4" t="s">
        <v>7</v>
      </c>
      <c r="B110" s="5" t="s">
        <v>28</v>
      </c>
      <c r="C110" s="5" t="s">
        <v>29</v>
      </c>
      <c r="D110" s="5" t="s">
        <v>30</v>
      </c>
      <c r="E110" s="5" t="s">
        <v>31</v>
      </c>
      <c r="F110" s="6">
        <v>1</v>
      </c>
      <c r="G110" s="7">
        <v>161463</v>
      </c>
    </row>
    <row r="111" spans="1:7" x14ac:dyDescent="0.25">
      <c r="A111" s="4" t="s">
        <v>7</v>
      </c>
      <c r="B111" s="5" t="s">
        <v>67</v>
      </c>
      <c r="C111" s="5" t="s">
        <v>37</v>
      </c>
      <c r="D111" s="5" t="s">
        <v>68</v>
      </c>
      <c r="E111" s="5" t="s">
        <v>69</v>
      </c>
      <c r="F111" s="6">
        <v>5</v>
      </c>
      <c r="G111" s="7">
        <v>167715</v>
      </c>
    </row>
    <row r="112" spans="1:7" x14ac:dyDescent="0.25">
      <c r="A112" s="4" t="s">
        <v>7</v>
      </c>
      <c r="B112" s="5" t="s">
        <v>88</v>
      </c>
      <c r="C112" s="5" t="s">
        <v>60</v>
      </c>
      <c r="D112" s="5" t="s">
        <v>79</v>
      </c>
      <c r="E112" s="5" t="s">
        <v>91</v>
      </c>
      <c r="F112" s="6">
        <v>2</v>
      </c>
      <c r="G112" s="7">
        <v>167827</v>
      </c>
    </row>
    <row r="113" spans="1:7" x14ac:dyDescent="0.25">
      <c r="A113" s="8" t="s">
        <v>7</v>
      </c>
      <c r="B113" s="5" t="s">
        <v>164</v>
      </c>
      <c r="C113" s="5" t="s">
        <v>105</v>
      </c>
      <c r="D113" s="5" t="s">
        <v>165</v>
      </c>
      <c r="E113" s="5" t="s">
        <v>170</v>
      </c>
      <c r="F113" s="6">
        <v>5</v>
      </c>
      <c r="G113" s="7">
        <v>169751</v>
      </c>
    </row>
    <row r="114" spans="1:7" x14ac:dyDescent="0.25">
      <c r="A114" s="8" t="s">
        <v>7</v>
      </c>
      <c r="B114" s="5" t="s">
        <v>213</v>
      </c>
      <c r="C114" s="5" t="s">
        <v>121</v>
      </c>
      <c r="D114" s="5" t="s">
        <v>214</v>
      </c>
      <c r="E114" s="5" t="s">
        <v>215</v>
      </c>
      <c r="F114" s="6">
        <v>1</v>
      </c>
      <c r="G114" s="7">
        <v>170979</v>
      </c>
    </row>
    <row r="115" spans="1:7" x14ac:dyDescent="0.25">
      <c r="A115" s="4" t="s">
        <v>7</v>
      </c>
      <c r="B115" s="5" t="s">
        <v>216</v>
      </c>
      <c r="C115" s="5" t="s">
        <v>121</v>
      </c>
      <c r="D115" s="5" t="s">
        <v>214</v>
      </c>
      <c r="E115" s="5" t="s">
        <v>215</v>
      </c>
      <c r="F115" s="6">
        <v>1</v>
      </c>
      <c r="G115" s="7">
        <v>170979</v>
      </c>
    </row>
    <row r="116" spans="1:7" x14ac:dyDescent="0.25">
      <c r="A116" s="8" t="s">
        <v>7</v>
      </c>
      <c r="B116" s="5" t="s">
        <v>184</v>
      </c>
      <c r="C116" s="5" t="s">
        <v>29</v>
      </c>
      <c r="D116" s="5" t="s">
        <v>185</v>
      </c>
      <c r="E116" s="5" t="s">
        <v>186</v>
      </c>
      <c r="F116" s="6">
        <v>3</v>
      </c>
      <c r="G116" s="7">
        <v>171700.6</v>
      </c>
    </row>
    <row r="117" spans="1:7" x14ac:dyDescent="0.25">
      <c r="A117" s="8" t="s">
        <v>7</v>
      </c>
      <c r="B117" s="5" t="s">
        <v>184</v>
      </c>
      <c r="C117" s="5" t="s">
        <v>29</v>
      </c>
      <c r="D117" s="5" t="s">
        <v>185</v>
      </c>
      <c r="E117" s="5" t="s">
        <v>186</v>
      </c>
      <c r="F117" s="6">
        <v>3</v>
      </c>
      <c r="G117" s="7">
        <v>171700.6</v>
      </c>
    </row>
    <row r="118" spans="1:7" x14ac:dyDescent="0.25">
      <c r="A118" s="8" t="s">
        <v>7</v>
      </c>
      <c r="B118" s="5" t="s">
        <v>128</v>
      </c>
      <c r="C118" s="5" t="s">
        <v>19</v>
      </c>
      <c r="D118" s="5" t="s">
        <v>99</v>
      </c>
      <c r="E118" s="5" t="s">
        <v>153</v>
      </c>
      <c r="F118" s="6">
        <v>3</v>
      </c>
      <c r="G118" s="7">
        <v>172587</v>
      </c>
    </row>
    <row r="119" spans="1:7" x14ac:dyDescent="0.25">
      <c r="A119" s="8" t="s">
        <v>7</v>
      </c>
      <c r="B119" s="5" t="s">
        <v>128</v>
      </c>
      <c r="C119" s="5" t="s">
        <v>19</v>
      </c>
      <c r="D119" s="5" t="s">
        <v>125</v>
      </c>
      <c r="E119" s="5" t="s">
        <v>155</v>
      </c>
      <c r="F119" s="6">
        <v>2</v>
      </c>
      <c r="G119" s="7">
        <v>175902</v>
      </c>
    </row>
    <row r="120" spans="1:7" x14ac:dyDescent="0.25">
      <c r="A120" s="8" t="s">
        <v>7</v>
      </c>
      <c r="B120" s="5" t="s">
        <v>196</v>
      </c>
      <c r="C120" s="5" t="s">
        <v>121</v>
      </c>
      <c r="D120" s="5" t="s">
        <v>197</v>
      </c>
      <c r="E120" s="5" t="s">
        <v>198</v>
      </c>
      <c r="F120" s="6">
        <v>1</v>
      </c>
      <c r="G120" s="7">
        <v>178814</v>
      </c>
    </row>
    <row r="121" spans="1:7" x14ac:dyDescent="0.25">
      <c r="A121" s="4" t="s">
        <v>7</v>
      </c>
      <c r="B121" s="5" t="s">
        <v>159</v>
      </c>
      <c r="C121" s="5" t="s">
        <v>29</v>
      </c>
      <c r="D121" s="5" t="s">
        <v>102</v>
      </c>
      <c r="E121" s="5" t="s">
        <v>160</v>
      </c>
      <c r="F121" s="6">
        <v>13</v>
      </c>
      <c r="G121" s="7">
        <v>181680</v>
      </c>
    </row>
    <row r="122" spans="1:7" x14ac:dyDescent="0.25">
      <c r="A122" s="8" t="s">
        <v>7</v>
      </c>
      <c r="B122" s="5" t="s">
        <v>12</v>
      </c>
      <c r="C122" s="5" t="s">
        <v>9</v>
      </c>
      <c r="D122" s="5" t="s">
        <v>13</v>
      </c>
      <c r="E122" s="5" t="s">
        <v>18</v>
      </c>
      <c r="F122" s="6">
        <v>2</v>
      </c>
      <c r="G122" s="7">
        <v>187844</v>
      </c>
    </row>
    <row r="123" spans="1:7" x14ac:dyDescent="0.25">
      <c r="A123" s="8" t="s">
        <v>7</v>
      </c>
      <c r="B123" s="5" t="s">
        <v>196</v>
      </c>
      <c r="C123" s="5" t="s">
        <v>121</v>
      </c>
      <c r="D123" s="5" t="s">
        <v>197</v>
      </c>
      <c r="E123" s="5" t="s">
        <v>199</v>
      </c>
      <c r="F123" s="6">
        <v>2</v>
      </c>
      <c r="G123" s="7">
        <v>198928</v>
      </c>
    </row>
    <row r="124" spans="1:7" x14ac:dyDescent="0.25">
      <c r="A124" s="8" t="s">
        <v>7</v>
      </c>
      <c r="B124" s="5" t="s">
        <v>43</v>
      </c>
      <c r="C124" s="5" t="s">
        <v>29</v>
      </c>
      <c r="D124" s="5" t="s">
        <v>44</v>
      </c>
      <c r="E124" s="5" t="s">
        <v>45</v>
      </c>
      <c r="F124" s="6">
        <v>3</v>
      </c>
      <c r="G124" s="7">
        <v>200000</v>
      </c>
    </row>
    <row r="125" spans="1:7" x14ac:dyDescent="0.25">
      <c r="A125" s="8" t="s">
        <v>7</v>
      </c>
      <c r="B125" s="5" t="s">
        <v>67</v>
      </c>
      <c r="C125" s="5" t="s">
        <v>19</v>
      </c>
      <c r="D125" s="5" t="s">
        <v>84</v>
      </c>
      <c r="E125" s="5" t="s">
        <v>85</v>
      </c>
      <c r="F125" s="6">
        <v>1</v>
      </c>
      <c r="G125" s="7">
        <v>204799</v>
      </c>
    </row>
    <row r="126" spans="1:7" x14ac:dyDescent="0.25">
      <c r="A126" s="4" t="s">
        <v>7</v>
      </c>
      <c r="B126" s="5" t="s">
        <v>59</v>
      </c>
      <c r="C126" s="5" t="s">
        <v>60</v>
      </c>
      <c r="D126" s="5" t="s">
        <v>61</v>
      </c>
      <c r="E126" s="5" t="s">
        <v>65</v>
      </c>
      <c r="F126" s="6">
        <v>1</v>
      </c>
      <c r="G126" s="7">
        <v>206169</v>
      </c>
    </row>
    <row r="127" spans="1:7" x14ac:dyDescent="0.25">
      <c r="A127" s="8" t="s">
        <v>7</v>
      </c>
      <c r="B127" s="5" t="s">
        <v>120</v>
      </c>
      <c r="C127" s="5" t="s">
        <v>121</v>
      </c>
      <c r="D127" s="5" t="s">
        <v>122</v>
      </c>
      <c r="E127" s="5" t="s">
        <v>123</v>
      </c>
      <c r="F127" s="6">
        <v>5</v>
      </c>
      <c r="G127" s="7">
        <v>206682</v>
      </c>
    </row>
    <row r="128" spans="1:7" x14ac:dyDescent="0.25">
      <c r="A128" s="8" t="s">
        <v>7</v>
      </c>
      <c r="B128" s="5" t="s">
        <v>112</v>
      </c>
      <c r="C128" s="5" t="s">
        <v>37</v>
      </c>
      <c r="D128" s="5" t="s">
        <v>38</v>
      </c>
      <c r="E128" s="5" t="s">
        <v>113</v>
      </c>
      <c r="F128" s="6">
        <v>2</v>
      </c>
      <c r="G128" s="7">
        <v>209940</v>
      </c>
    </row>
    <row r="129" spans="1:7" x14ac:dyDescent="0.25">
      <c r="A129" s="8" t="s">
        <v>7</v>
      </c>
      <c r="B129" s="5" t="s">
        <v>220</v>
      </c>
      <c r="C129" s="5" t="s">
        <v>60</v>
      </c>
      <c r="D129" s="5" t="s">
        <v>204</v>
      </c>
      <c r="E129" s="5" t="s">
        <v>221</v>
      </c>
      <c r="F129" s="6">
        <v>3</v>
      </c>
      <c r="G129" s="7">
        <v>212375</v>
      </c>
    </row>
    <row r="130" spans="1:7" x14ac:dyDescent="0.25">
      <c r="A130" s="8" t="s">
        <v>7</v>
      </c>
      <c r="B130" s="5" t="s">
        <v>196</v>
      </c>
      <c r="C130" s="5" t="s">
        <v>121</v>
      </c>
      <c r="D130" s="5" t="s">
        <v>200</v>
      </c>
      <c r="E130" s="5" t="s">
        <v>202</v>
      </c>
      <c r="F130" s="6">
        <v>2</v>
      </c>
      <c r="G130" s="7">
        <v>213716</v>
      </c>
    </row>
    <row r="131" spans="1:7" x14ac:dyDescent="0.25">
      <c r="A131" s="8" t="s">
        <v>7</v>
      </c>
      <c r="B131" s="5" t="s">
        <v>184</v>
      </c>
      <c r="C131" s="5" t="s">
        <v>29</v>
      </c>
      <c r="D131" s="5" t="s">
        <v>185</v>
      </c>
      <c r="E131" s="5" t="s">
        <v>187</v>
      </c>
      <c r="F131" s="6">
        <v>4</v>
      </c>
      <c r="G131" s="7">
        <v>216963</v>
      </c>
    </row>
    <row r="132" spans="1:7" x14ac:dyDescent="0.25">
      <c r="A132" s="8" t="s">
        <v>7</v>
      </c>
      <c r="B132" s="5" t="s">
        <v>112</v>
      </c>
      <c r="C132" s="5" t="s">
        <v>37</v>
      </c>
      <c r="D132" s="5" t="s">
        <v>38</v>
      </c>
      <c r="E132" s="5" t="s">
        <v>115</v>
      </c>
      <c r="F132" s="6">
        <v>2</v>
      </c>
      <c r="G132" s="7">
        <v>217432</v>
      </c>
    </row>
    <row r="133" spans="1:7" hidden="1" x14ac:dyDescent="0.25">
      <c r="A133" s="8" t="s">
        <v>42</v>
      </c>
      <c r="B133" s="5">
        <v>0</v>
      </c>
      <c r="C133" s="5">
        <v>0</v>
      </c>
      <c r="D133" s="5">
        <v>0</v>
      </c>
      <c r="E133" s="5">
        <v>0</v>
      </c>
      <c r="F133" s="6">
        <v>0</v>
      </c>
      <c r="G133" s="7">
        <v>0</v>
      </c>
    </row>
    <row r="134" spans="1:7" hidden="1" x14ac:dyDescent="0.25">
      <c r="A134" s="8" t="s">
        <v>42</v>
      </c>
      <c r="B134" s="5">
        <v>0</v>
      </c>
      <c r="C134" s="5">
        <v>0</v>
      </c>
      <c r="D134" s="5">
        <v>0</v>
      </c>
      <c r="E134" s="5">
        <v>0</v>
      </c>
      <c r="F134" s="6">
        <v>0</v>
      </c>
      <c r="G134" s="7">
        <v>0</v>
      </c>
    </row>
    <row r="135" spans="1:7" hidden="1" x14ac:dyDescent="0.25">
      <c r="A135" s="8" t="s">
        <v>42</v>
      </c>
      <c r="B135" s="5">
        <v>0</v>
      </c>
      <c r="C135" s="5">
        <v>0</v>
      </c>
      <c r="D135" s="5">
        <v>0</v>
      </c>
      <c r="E135" s="5">
        <v>0</v>
      </c>
      <c r="F135" s="6">
        <v>0</v>
      </c>
      <c r="G135" s="7">
        <v>0</v>
      </c>
    </row>
    <row r="136" spans="1:7" hidden="1" x14ac:dyDescent="0.25">
      <c r="A136" s="8" t="s">
        <v>42</v>
      </c>
      <c r="B136" s="5">
        <v>0</v>
      </c>
      <c r="C136" s="5">
        <v>0</v>
      </c>
      <c r="D136" s="5">
        <v>0</v>
      </c>
      <c r="E136" s="5">
        <v>0</v>
      </c>
      <c r="F136" s="6">
        <v>0</v>
      </c>
      <c r="G136" s="7">
        <v>0</v>
      </c>
    </row>
    <row r="137" spans="1:7" hidden="1" x14ac:dyDescent="0.25">
      <c r="A137" s="8" t="s">
        <v>42</v>
      </c>
      <c r="B137" s="5">
        <v>0</v>
      </c>
      <c r="C137" s="5">
        <v>0</v>
      </c>
      <c r="D137" s="5">
        <v>0</v>
      </c>
      <c r="E137" s="5">
        <v>0</v>
      </c>
      <c r="F137" s="6">
        <v>0</v>
      </c>
      <c r="G137" s="7">
        <v>0</v>
      </c>
    </row>
    <row r="138" spans="1:7" hidden="1" x14ac:dyDescent="0.25">
      <c r="A138" s="8" t="s">
        <v>42</v>
      </c>
      <c r="B138" s="5">
        <v>0</v>
      </c>
      <c r="C138" s="5">
        <v>0</v>
      </c>
      <c r="D138" s="5">
        <v>0</v>
      </c>
      <c r="E138" s="5">
        <v>0</v>
      </c>
      <c r="F138" s="6">
        <v>0</v>
      </c>
      <c r="G138" s="7">
        <v>0</v>
      </c>
    </row>
    <row r="139" spans="1:7" x14ac:dyDescent="0.25">
      <c r="A139" s="8" t="s">
        <v>7</v>
      </c>
      <c r="B139" s="5" t="s">
        <v>128</v>
      </c>
      <c r="C139" s="5" t="s">
        <v>19</v>
      </c>
      <c r="D139" s="5" t="s">
        <v>97</v>
      </c>
      <c r="E139" s="5" t="s">
        <v>150</v>
      </c>
      <c r="F139" s="6">
        <v>2</v>
      </c>
      <c r="G139" s="7">
        <v>218322</v>
      </c>
    </row>
    <row r="140" spans="1:7" x14ac:dyDescent="0.25">
      <c r="A140" s="8" t="s">
        <v>7</v>
      </c>
      <c r="B140" s="5" t="s">
        <v>95</v>
      </c>
      <c r="C140" s="5" t="s">
        <v>19</v>
      </c>
      <c r="D140" s="5" t="s">
        <v>97</v>
      </c>
      <c r="E140" s="5" t="s">
        <v>98</v>
      </c>
      <c r="F140" s="6">
        <v>5</v>
      </c>
      <c r="G140" s="7">
        <v>218349</v>
      </c>
    </row>
    <row r="141" spans="1:7" x14ac:dyDescent="0.25">
      <c r="A141" s="8" t="s">
        <v>7</v>
      </c>
      <c r="B141" s="5" t="s">
        <v>51</v>
      </c>
      <c r="C141" s="5" t="s">
        <v>52</v>
      </c>
      <c r="D141" s="5" t="s">
        <v>53</v>
      </c>
      <c r="E141" s="5" t="s">
        <v>54</v>
      </c>
      <c r="F141" s="6">
        <v>4</v>
      </c>
      <c r="G141" s="7">
        <v>219537</v>
      </c>
    </row>
    <row r="142" spans="1:7" x14ac:dyDescent="0.25">
      <c r="A142" s="8" t="s">
        <v>7</v>
      </c>
      <c r="B142" s="5" t="s">
        <v>128</v>
      </c>
      <c r="C142" s="5" t="s">
        <v>19</v>
      </c>
      <c r="D142" s="5" t="s">
        <v>84</v>
      </c>
      <c r="E142" s="5" t="s">
        <v>132</v>
      </c>
      <c r="F142" s="6">
        <v>3</v>
      </c>
      <c r="G142" s="7">
        <v>221754</v>
      </c>
    </row>
    <row r="143" spans="1:7" x14ac:dyDescent="0.25">
      <c r="A143" s="4" t="s">
        <v>7</v>
      </c>
      <c r="B143" s="5" t="s">
        <v>179</v>
      </c>
      <c r="C143" s="5" t="s">
        <v>52</v>
      </c>
      <c r="D143" s="5" t="s">
        <v>53</v>
      </c>
      <c r="E143" s="5" t="s">
        <v>176</v>
      </c>
      <c r="F143" s="6">
        <v>1</v>
      </c>
      <c r="G143" s="7">
        <v>222292</v>
      </c>
    </row>
    <row r="144" spans="1:7" x14ac:dyDescent="0.25">
      <c r="A144" s="4" t="s">
        <v>7</v>
      </c>
      <c r="B144" s="5" t="s">
        <v>161</v>
      </c>
      <c r="C144" s="5" t="s">
        <v>52</v>
      </c>
      <c r="D144" s="5" t="s">
        <v>162</v>
      </c>
      <c r="E144" s="5" t="s">
        <v>163</v>
      </c>
      <c r="F144" s="6">
        <v>1</v>
      </c>
      <c r="G144" s="7">
        <v>231772</v>
      </c>
    </row>
    <row r="145" spans="1:7" x14ac:dyDescent="0.25">
      <c r="A145" s="8" t="s">
        <v>7</v>
      </c>
      <c r="B145" s="5" t="s">
        <v>120</v>
      </c>
      <c r="C145" s="5" t="s">
        <v>121</v>
      </c>
      <c r="D145" s="5" t="s">
        <v>122</v>
      </c>
      <c r="E145" s="5" t="s">
        <v>123</v>
      </c>
      <c r="F145" s="6">
        <v>10</v>
      </c>
      <c r="G145" s="7">
        <v>238001</v>
      </c>
    </row>
    <row r="146" spans="1:7" x14ac:dyDescent="0.25">
      <c r="A146" s="8" t="s">
        <v>7</v>
      </c>
      <c r="B146" s="5" t="s">
        <v>51</v>
      </c>
      <c r="C146" s="5" t="s">
        <v>52</v>
      </c>
      <c r="D146" s="5" t="s">
        <v>53</v>
      </c>
      <c r="E146" s="5" t="s">
        <v>54</v>
      </c>
      <c r="F146" s="6">
        <v>13</v>
      </c>
      <c r="G146" s="7">
        <v>251026</v>
      </c>
    </row>
    <row r="147" spans="1:7" x14ac:dyDescent="0.25">
      <c r="A147" s="8" t="s">
        <v>7</v>
      </c>
      <c r="B147" s="5" t="s">
        <v>213</v>
      </c>
      <c r="C147" s="5" t="s">
        <v>121</v>
      </c>
      <c r="D147" s="5" t="s">
        <v>214</v>
      </c>
      <c r="E147" s="5" t="s">
        <v>215</v>
      </c>
      <c r="F147" s="6">
        <v>1</v>
      </c>
      <c r="G147" s="7">
        <v>257680</v>
      </c>
    </row>
    <row r="148" spans="1:7" x14ac:dyDescent="0.25">
      <c r="A148" s="8" t="s">
        <v>7</v>
      </c>
      <c r="B148" s="5" t="s">
        <v>128</v>
      </c>
      <c r="C148" s="5" t="s">
        <v>19</v>
      </c>
      <c r="D148" s="5" t="s">
        <v>97</v>
      </c>
      <c r="E148" s="5" t="s">
        <v>129</v>
      </c>
      <c r="F148" s="6">
        <v>2</v>
      </c>
      <c r="G148" s="7">
        <v>280975</v>
      </c>
    </row>
    <row r="149" spans="1:7" x14ac:dyDescent="0.25">
      <c r="A149" s="8" t="s">
        <v>7</v>
      </c>
      <c r="B149" s="5" t="s">
        <v>128</v>
      </c>
      <c r="C149" s="5" t="s">
        <v>19</v>
      </c>
      <c r="D149" s="5" t="s">
        <v>20</v>
      </c>
      <c r="E149" s="5" t="s">
        <v>148</v>
      </c>
      <c r="F149" s="6">
        <v>3</v>
      </c>
      <c r="G149" s="7">
        <v>307669</v>
      </c>
    </row>
    <row r="150" spans="1:7" hidden="1" x14ac:dyDescent="0.25">
      <c r="A150" s="8" t="s">
        <v>42</v>
      </c>
      <c r="B150" s="5">
        <v>0</v>
      </c>
      <c r="C150" s="5">
        <v>0</v>
      </c>
      <c r="D150" s="5">
        <v>0</v>
      </c>
      <c r="E150" s="5">
        <v>0</v>
      </c>
      <c r="F150" s="6">
        <v>0</v>
      </c>
      <c r="G150" s="7">
        <v>0</v>
      </c>
    </row>
    <row r="151" spans="1:7" x14ac:dyDescent="0.25">
      <c r="A151" s="8" t="s">
        <v>7</v>
      </c>
      <c r="B151" s="5" t="s">
        <v>92</v>
      </c>
      <c r="C151" s="5" t="s">
        <v>37</v>
      </c>
      <c r="D151" s="5" t="s">
        <v>93</v>
      </c>
      <c r="E151" s="5" t="s">
        <v>94</v>
      </c>
      <c r="F151" s="6">
        <v>2</v>
      </c>
      <c r="G151" s="7">
        <v>314230.27</v>
      </c>
    </row>
    <row r="152" spans="1:7" hidden="1" x14ac:dyDescent="0.25">
      <c r="A152" s="8" t="s">
        <v>42</v>
      </c>
      <c r="B152" s="5">
        <v>0</v>
      </c>
      <c r="C152" s="5">
        <v>0</v>
      </c>
      <c r="D152" s="5">
        <v>0</v>
      </c>
      <c r="E152" s="5">
        <v>0</v>
      </c>
      <c r="F152" s="6">
        <v>0</v>
      </c>
      <c r="G152" s="7">
        <v>0</v>
      </c>
    </row>
    <row r="153" spans="1:7" hidden="1" x14ac:dyDescent="0.25">
      <c r="A153" s="8" t="s">
        <v>42</v>
      </c>
      <c r="B153" s="5">
        <v>0</v>
      </c>
      <c r="C153" s="5">
        <v>0</v>
      </c>
      <c r="D153" s="5">
        <v>0</v>
      </c>
      <c r="E153" s="5">
        <v>0</v>
      </c>
      <c r="F153" s="6">
        <v>0</v>
      </c>
      <c r="G153" s="7">
        <v>0</v>
      </c>
    </row>
    <row r="154" spans="1:7" x14ac:dyDescent="0.25">
      <c r="A154" s="4" t="s">
        <v>7</v>
      </c>
      <c r="B154" s="5" t="s">
        <v>217</v>
      </c>
      <c r="C154" s="5" t="s">
        <v>9</v>
      </c>
      <c r="D154" s="5" t="s">
        <v>10</v>
      </c>
      <c r="E154" s="5" t="s">
        <v>218</v>
      </c>
      <c r="F154" s="6">
        <v>5</v>
      </c>
      <c r="G154" s="7">
        <v>314587</v>
      </c>
    </row>
    <row r="155" spans="1:7" x14ac:dyDescent="0.25">
      <c r="A155" s="8" t="s">
        <v>7</v>
      </c>
      <c r="B155" s="5" t="s">
        <v>128</v>
      </c>
      <c r="C155" s="5" t="s">
        <v>19</v>
      </c>
      <c r="D155" s="5" t="s">
        <v>139</v>
      </c>
      <c r="E155" s="5" t="s">
        <v>140</v>
      </c>
      <c r="F155" s="6">
        <v>3</v>
      </c>
      <c r="G155" s="7">
        <v>321815</v>
      </c>
    </row>
    <row r="156" spans="1:7" hidden="1" x14ac:dyDescent="0.25">
      <c r="A156" s="8" t="s">
        <v>42</v>
      </c>
      <c r="B156" s="5">
        <v>0</v>
      </c>
      <c r="C156" s="5">
        <v>0</v>
      </c>
      <c r="D156" s="5">
        <v>0</v>
      </c>
      <c r="E156" s="5">
        <v>0</v>
      </c>
      <c r="F156" s="6">
        <v>0</v>
      </c>
      <c r="G156" s="7">
        <v>0</v>
      </c>
    </row>
    <row r="157" spans="1:7" x14ac:dyDescent="0.25">
      <c r="A157" s="8" t="s">
        <v>7</v>
      </c>
      <c r="B157" s="5" t="s">
        <v>59</v>
      </c>
      <c r="C157" s="5" t="s">
        <v>60</v>
      </c>
      <c r="D157" s="5" t="s">
        <v>61</v>
      </c>
      <c r="E157" s="5" t="s">
        <v>62</v>
      </c>
      <c r="F157" s="6">
        <v>1</v>
      </c>
      <c r="G157" s="7">
        <v>330070</v>
      </c>
    </row>
    <row r="158" spans="1:7" hidden="1" x14ac:dyDescent="0.25">
      <c r="A158" s="8" t="s">
        <v>42</v>
      </c>
      <c r="B158" s="5">
        <v>0</v>
      </c>
      <c r="C158" s="5">
        <v>0</v>
      </c>
      <c r="D158" s="5">
        <v>0</v>
      </c>
      <c r="E158" s="5">
        <v>0</v>
      </c>
      <c r="F158" s="6">
        <v>0</v>
      </c>
      <c r="G158" s="7">
        <v>0</v>
      </c>
    </row>
    <row r="159" spans="1:7" x14ac:dyDescent="0.25">
      <c r="A159" s="4" t="s">
        <v>7</v>
      </c>
      <c r="B159" s="5" t="s">
        <v>128</v>
      </c>
      <c r="C159" s="5" t="s">
        <v>19</v>
      </c>
      <c r="D159" s="5" t="s">
        <v>125</v>
      </c>
      <c r="E159" s="5" t="s">
        <v>145</v>
      </c>
      <c r="F159" s="6">
        <v>3</v>
      </c>
      <c r="G159" s="7">
        <v>342292</v>
      </c>
    </row>
    <row r="160" spans="1:7" hidden="1" x14ac:dyDescent="0.25">
      <c r="A160" s="8" t="s">
        <v>172</v>
      </c>
      <c r="B160" s="5" t="s">
        <v>173</v>
      </c>
      <c r="C160" s="5" t="s">
        <v>37</v>
      </c>
      <c r="D160" s="5" t="s">
        <v>70</v>
      </c>
      <c r="E160" s="5" t="s">
        <v>174</v>
      </c>
      <c r="F160" s="6">
        <v>1</v>
      </c>
      <c r="G160" s="7">
        <v>10525</v>
      </c>
    </row>
    <row r="161" spans="1:7" hidden="1" x14ac:dyDescent="0.25">
      <c r="A161" s="8" t="s">
        <v>172</v>
      </c>
      <c r="B161" s="5" t="s">
        <v>173</v>
      </c>
      <c r="C161" s="5" t="s">
        <v>37</v>
      </c>
      <c r="D161" s="5" t="s">
        <v>70</v>
      </c>
      <c r="E161" s="5" t="s">
        <v>174</v>
      </c>
      <c r="F161" s="6">
        <v>1</v>
      </c>
      <c r="G161" s="7">
        <v>27402</v>
      </c>
    </row>
    <row r="162" spans="1:7" x14ac:dyDescent="0.25">
      <c r="A162" s="8" t="s">
        <v>7</v>
      </c>
      <c r="B162" s="5" t="s">
        <v>128</v>
      </c>
      <c r="C162" s="5" t="s">
        <v>19</v>
      </c>
      <c r="D162" s="5" t="s">
        <v>143</v>
      </c>
      <c r="E162" s="5" t="s">
        <v>144</v>
      </c>
      <c r="F162" s="6">
        <v>3</v>
      </c>
      <c r="G162" s="7">
        <v>344647</v>
      </c>
    </row>
    <row r="163" spans="1:7" x14ac:dyDescent="0.25">
      <c r="A163" s="8" t="s">
        <v>7</v>
      </c>
      <c r="B163" s="5" t="s">
        <v>120</v>
      </c>
      <c r="C163" s="5" t="s">
        <v>121</v>
      </c>
      <c r="D163" s="5" t="s">
        <v>122</v>
      </c>
      <c r="E163" s="5" t="s">
        <v>123</v>
      </c>
      <c r="F163" s="6">
        <v>6</v>
      </c>
      <c r="G163" s="7">
        <v>349943</v>
      </c>
    </row>
    <row r="164" spans="1:7" x14ac:dyDescent="0.25">
      <c r="A164" s="4" t="s">
        <v>7</v>
      </c>
      <c r="B164" s="5" t="s">
        <v>67</v>
      </c>
      <c r="C164" s="5" t="s">
        <v>37</v>
      </c>
      <c r="D164" s="5" t="s">
        <v>68</v>
      </c>
      <c r="E164" s="5" t="s">
        <v>69</v>
      </c>
      <c r="F164" s="6">
        <v>2</v>
      </c>
      <c r="G164" s="7">
        <v>357251</v>
      </c>
    </row>
    <row r="165" spans="1:7" x14ac:dyDescent="0.25">
      <c r="A165" s="8" t="s">
        <v>7</v>
      </c>
      <c r="B165" s="5" t="s">
        <v>120</v>
      </c>
      <c r="C165" s="5" t="s">
        <v>121</v>
      </c>
      <c r="D165" s="5" t="s">
        <v>122</v>
      </c>
      <c r="E165" s="5" t="s">
        <v>123</v>
      </c>
      <c r="F165" s="6">
        <v>11</v>
      </c>
      <c r="G165" s="7">
        <v>366725</v>
      </c>
    </row>
    <row r="166" spans="1:7" x14ac:dyDescent="0.25">
      <c r="A166" s="8" t="s">
        <v>7</v>
      </c>
      <c r="B166" s="5" t="s">
        <v>59</v>
      </c>
      <c r="C166" s="5" t="s">
        <v>60</v>
      </c>
      <c r="D166" s="5" t="s">
        <v>61</v>
      </c>
      <c r="E166" s="5" t="s">
        <v>62</v>
      </c>
      <c r="F166" s="6">
        <v>1</v>
      </c>
      <c r="G166" s="7">
        <v>367700</v>
      </c>
    </row>
    <row r="167" spans="1:7" hidden="1" x14ac:dyDescent="0.25">
      <c r="A167" s="8" t="s">
        <v>42</v>
      </c>
      <c r="B167" s="5">
        <v>0</v>
      </c>
      <c r="C167" s="5">
        <v>0</v>
      </c>
      <c r="D167" s="5">
        <v>0</v>
      </c>
      <c r="E167" s="5">
        <v>0</v>
      </c>
      <c r="F167" s="6">
        <v>0</v>
      </c>
      <c r="G167" s="7">
        <v>0</v>
      </c>
    </row>
    <row r="168" spans="1:7" hidden="1" x14ac:dyDescent="0.25">
      <c r="A168" s="8" t="s">
        <v>42</v>
      </c>
      <c r="B168" s="5">
        <v>0</v>
      </c>
      <c r="C168" s="5">
        <v>0</v>
      </c>
      <c r="D168" s="5">
        <v>0</v>
      </c>
      <c r="E168" s="5">
        <v>0</v>
      </c>
      <c r="F168" s="6">
        <v>0</v>
      </c>
      <c r="G168" s="7">
        <v>0</v>
      </c>
    </row>
    <row r="169" spans="1:7" x14ac:dyDescent="0.25">
      <c r="A169" s="8" t="s">
        <v>7</v>
      </c>
      <c r="B169" s="5" t="s">
        <v>164</v>
      </c>
      <c r="C169" s="5" t="s">
        <v>105</v>
      </c>
      <c r="D169" s="5" t="s">
        <v>165</v>
      </c>
      <c r="E169" s="5" t="s">
        <v>171</v>
      </c>
      <c r="F169" s="6">
        <v>1</v>
      </c>
      <c r="G169" s="7">
        <v>420751</v>
      </c>
    </row>
    <row r="170" spans="1:7" x14ac:dyDescent="0.25">
      <c r="A170" s="8" t="s">
        <v>7</v>
      </c>
      <c r="B170" s="5" t="s">
        <v>192</v>
      </c>
      <c r="C170" s="5" t="s">
        <v>33</v>
      </c>
      <c r="D170" s="5" t="s">
        <v>34</v>
      </c>
      <c r="E170" s="5" t="s">
        <v>195</v>
      </c>
      <c r="F170" s="6">
        <v>3</v>
      </c>
      <c r="G170" s="7">
        <v>421150</v>
      </c>
    </row>
    <row r="171" spans="1:7" x14ac:dyDescent="0.25">
      <c r="A171" s="8" t="s">
        <v>7</v>
      </c>
      <c r="B171" s="5" t="s">
        <v>59</v>
      </c>
      <c r="C171" s="5" t="s">
        <v>60</v>
      </c>
      <c r="D171" s="5" t="s">
        <v>61</v>
      </c>
      <c r="E171" s="5" t="s">
        <v>63</v>
      </c>
      <c r="F171" s="6">
        <v>1</v>
      </c>
      <c r="G171" s="7">
        <v>423160</v>
      </c>
    </row>
    <row r="172" spans="1:7" x14ac:dyDescent="0.25">
      <c r="A172" s="4" t="s">
        <v>7</v>
      </c>
      <c r="B172" s="5" t="s">
        <v>12</v>
      </c>
      <c r="C172" s="5" t="s">
        <v>19</v>
      </c>
      <c r="D172" s="5" t="s">
        <v>20</v>
      </c>
      <c r="E172" s="5" t="s">
        <v>26</v>
      </c>
      <c r="F172" s="6">
        <v>1</v>
      </c>
      <c r="G172" s="7">
        <v>431500</v>
      </c>
    </row>
    <row r="173" spans="1:7" hidden="1" x14ac:dyDescent="0.25">
      <c r="A173" s="8" t="s">
        <v>42</v>
      </c>
      <c r="B173" s="5">
        <v>0</v>
      </c>
      <c r="C173" s="5">
        <v>0</v>
      </c>
      <c r="D173" s="5">
        <v>0</v>
      </c>
      <c r="E173" s="5">
        <v>0</v>
      </c>
      <c r="F173" s="6">
        <v>0</v>
      </c>
      <c r="G173" s="7">
        <v>0</v>
      </c>
    </row>
    <row r="174" spans="1:7" hidden="1" x14ac:dyDescent="0.25">
      <c r="A174" s="8" t="s">
        <v>42</v>
      </c>
      <c r="B174" s="5">
        <v>0</v>
      </c>
      <c r="C174" s="5">
        <v>0</v>
      </c>
      <c r="D174" s="5">
        <v>0</v>
      </c>
      <c r="E174" s="5">
        <v>0</v>
      </c>
      <c r="F174" s="6">
        <v>0</v>
      </c>
      <c r="G174" s="7">
        <v>0</v>
      </c>
    </row>
    <row r="175" spans="1:7" x14ac:dyDescent="0.25">
      <c r="A175" s="8" t="s">
        <v>7</v>
      </c>
      <c r="B175" s="5" t="s">
        <v>128</v>
      </c>
      <c r="C175" s="5" t="s">
        <v>19</v>
      </c>
      <c r="D175" s="5" t="s">
        <v>130</v>
      </c>
      <c r="E175" s="5" t="s">
        <v>131</v>
      </c>
      <c r="F175" s="6">
        <v>4</v>
      </c>
      <c r="G175" s="7">
        <v>440393</v>
      </c>
    </row>
    <row r="176" spans="1:7" x14ac:dyDescent="0.25">
      <c r="A176" s="8" t="s">
        <v>7</v>
      </c>
      <c r="B176" s="5" t="s">
        <v>219</v>
      </c>
      <c r="C176" s="5" t="s">
        <v>60</v>
      </c>
      <c r="D176" s="5" t="s">
        <v>79</v>
      </c>
      <c r="E176" s="5" t="s">
        <v>80</v>
      </c>
      <c r="F176" s="6">
        <v>4</v>
      </c>
      <c r="G176" s="7">
        <v>445098</v>
      </c>
    </row>
    <row r="177" spans="1:7" x14ac:dyDescent="0.25">
      <c r="A177" s="8" t="s">
        <v>7</v>
      </c>
      <c r="B177" s="5" t="s">
        <v>12</v>
      </c>
      <c r="C177" s="5" t="s">
        <v>9</v>
      </c>
      <c r="D177" s="5" t="s">
        <v>13</v>
      </c>
      <c r="E177" s="5" t="s">
        <v>14</v>
      </c>
      <c r="F177" s="6">
        <v>1</v>
      </c>
      <c r="G177" s="7">
        <v>460880</v>
      </c>
    </row>
    <row r="178" spans="1:7" x14ac:dyDescent="0.25">
      <c r="A178" s="4" t="s">
        <v>7</v>
      </c>
      <c r="B178" s="5" t="s">
        <v>67</v>
      </c>
      <c r="C178" s="5" t="s">
        <v>37</v>
      </c>
      <c r="D178" s="5" t="s">
        <v>70</v>
      </c>
      <c r="E178" s="5" t="s">
        <v>71</v>
      </c>
      <c r="F178" s="6">
        <v>11</v>
      </c>
      <c r="G178" s="7">
        <v>461961</v>
      </c>
    </row>
    <row r="179" spans="1:7" x14ac:dyDescent="0.25">
      <c r="A179" s="8" t="s">
        <v>7</v>
      </c>
      <c r="B179" s="5" t="s">
        <v>112</v>
      </c>
      <c r="C179" s="5" t="s">
        <v>37</v>
      </c>
      <c r="D179" s="5" t="s">
        <v>38</v>
      </c>
      <c r="E179" s="5" t="s">
        <v>114</v>
      </c>
      <c r="F179" s="6">
        <v>4</v>
      </c>
      <c r="G179" s="7">
        <v>470193</v>
      </c>
    </row>
    <row r="180" spans="1:7" x14ac:dyDescent="0.25">
      <c r="A180" s="4" t="s">
        <v>7</v>
      </c>
      <c r="B180" s="5" t="s">
        <v>95</v>
      </c>
      <c r="C180" s="5" t="s">
        <v>33</v>
      </c>
      <c r="D180" s="5" t="s">
        <v>110</v>
      </c>
      <c r="E180" s="5" t="s">
        <v>111</v>
      </c>
      <c r="F180" s="6">
        <v>9</v>
      </c>
      <c r="G180" s="7">
        <v>481355</v>
      </c>
    </row>
    <row r="181" spans="1:7" x14ac:dyDescent="0.25">
      <c r="A181" s="8" t="s">
        <v>7</v>
      </c>
      <c r="B181" s="5" t="s">
        <v>190</v>
      </c>
      <c r="C181" s="5" t="s">
        <v>29</v>
      </c>
      <c r="D181" s="5" t="s">
        <v>30</v>
      </c>
      <c r="E181" s="5" t="s">
        <v>191</v>
      </c>
      <c r="F181" s="6">
        <v>7</v>
      </c>
      <c r="G181" s="7">
        <v>488287</v>
      </c>
    </row>
    <row r="182" spans="1:7" x14ac:dyDescent="0.25">
      <c r="A182" s="8" t="s">
        <v>7</v>
      </c>
      <c r="B182" s="5" t="s">
        <v>112</v>
      </c>
      <c r="C182" s="5" t="s">
        <v>37</v>
      </c>
      <c r="D182" s="5" t="s">
        <v>38</v>
      </c>
      <c r="E182" s="5" t="s">
        <v>116</v>
      </c>
      <c r="F182" s="6">
        <v>7</v>
      </c>
      <c r="G182" s="7">
        <v>516135</v>
      </c>
    </row>
    <row r="183" spans="1:7" hidden="1" x14ac:dyDescent="0.25">
      <c r="A183" s="8" t="s">
        <v>42</v>
      </c>
      <c r="B183" s="5">
        <v>0</v>
      </c>
      <c r="C183" s="5">
        <v>0</v>
      </c>
      <c r="D183" s="5">
        <v>0</v>
      </c>
      <c r="E183" s="5">
        <v>0</v>
      </c>
      <c r="F183" s="6">
        <v>0</v>
      </c>
      <c r="G183" s="7">
        <v>0</v>
      </c>
    </row>
    <row r="184" spans="1:7" hidden="1" x14ac:dyDescent="0.25">
      <c r="A184" s="8" t="s">
        <v>42</v>
      </c>
      <c r="B184" s="5">
        <v>0</v>
      </c>
      <c r="C184" s="5">
        <v>0</v>
      </c>
      <c r="D184" s="5">
        <v>0</v>
      </c>
      <c r="E184" s="5">
        <v>0</v>
      </c>
      <c r="F184" s="6">
        <v>0</v>
      </c>
      <c r="G184" s="7">
        <v>0</v>
      </c>
    </row>
    <row r="185" spans="1:7" hidden="1" x14ac:dyDescent="0.25">
      <c r="A185" s="8" t="s">
        <v>42</v>
      </c>
      <c r="B185" s="5">
        <v>0</v>
      </c>
      <c r="C185" s="5">
        <v>0</v>
      </c>
      <c r="D185" s="5">
        <v>0</v>
      </c>
      <c r="E185" s="5">
        <v>0</v>
      </c>
      <c r="F185" s="6">
        <v>0</v>
      </c>
      <c r="G185" s="7">
        <v>0</v>
      </c>
    </row>
    <row r="186" spans="1:7" hidden="1" x14ac:dyDescent="0.25">
      <c r="A186" s="8" t="s">
        <v>42</v>
      </c>
      <c r="B186" s="5">
        <v>0</v>
      </c>
      <c r="C186" s="5">
        <v>0</v>
      </c>
      <c r="D186" s="5">
        <v>0</v>
      </c>
      <c r="E186" s="5">
        <v>0</v>
      </c>
      <c r="F186" s="6">
        <v>0</v>
      </c>
      <c r="G186" s="7">
        <v>0</v>
      </c>
    </row>
    <row r="187" spans="1:7" hidden="1" x14ac:dyDescent="0.25">
      <c r="A187" s="8" t="s">
        <v>42</v>
      </c>
      <c r="B187" s="5">
        <v>0</v>
      </c>
      <c r="C187" s="5">
        <v>0</v>
      </c>
      <c r="D187" s="5">
        <v>0</v>
      </c>
      <c r="E187" s="5">
        <v>0</v>
      </c>
      <c r="F187" s="6">
        <v>0</v>
      </c>
      <c r="G187" s="7">
        <v>0</v>
      </c>
    </row>
    <row r="188" spans="1:7" hidden="1" x14ac:dyDescent="0.25">
      <c r="A188" s="8" t="s">
        <v>42</v>
      </c>
      <c r="B188" s="5">
        <v>0</v>
      </c>
      <c r="C188" s="5">
        <v>0</v>
      </c>
      <c r="D188" s="5">
        <v>0</v>
      </c>
      <c r="E188" s="5">
        <v>0</v>
      </c>
      <c r="F188" s="6">
        <v>0</v>
      </c>
      <c r="G188" s="7">
        <v>0</v>
      </c>
    </row>
    <row r="189" spans="1:7" hidden="1" x14ac:dyDescent="0.25">
      <c r="A189" s="8" t="s">
        <v>42</v>
      </c>
      <c r="B189" s="5">
        <v>0</v>
      </c>
      <c r="C189" s="5">
        <v>0</v>
      </c>
      <c r="D189" s="5">
        <v>0</v>
      </c>
      <c r="E189" s="5">
        <v>0</v>
      </c>
      <c r="F189" s="6">
        <v>0</v>
      </c>
      <c r="G189" s="7">
        <v>0</v>
      </c>
    </row>
    <row r="190" spans="1:7" hidden="1" x14ac:dyDescent="0.25">
      <c r="A190" s="8" t="s">
        <v>42</v>
      </c>
      <c r="B190" s="5">
        <v>0</v>
      </c>
      <c r="C190" s="5">
        <v>0</v>
      </c>
      <c r="D190" s="5">
        <v>0</v>
      </c>
      <c r="E190" s="5">
        <v>0</v>
      </c>
      <c r="F190" s="6">
        <v>0</v>
      </c>
      <c r="G190" s="7">
        <v>0</v>
      </c>
    </row>
    <row r="191" spans="1:7" x14ac:dyDescent="0.25">
      <c r="A191" s="8" t="s">
        <v>7</v>
      </c>
      <c r="B191" s="5" t="s">
        <v>128</v>
      </c>
      <c r="C191" s="5" t="s">
        <v>19</v>
      </c>
      <c r="D191" s="5" t="s">
        <v>146</v>
      </c>
      <c r="E191" s="5" t="s">
        <v>147</v>
      </c>
      <c r="F191" s="6">
        <v>3</v>
      </c>
      <c r="G191" s="7">
        <v>598035</v>
      </c>
    </row>
    <row r="192" spans="1:7" hidden="1" x14ac:dyDescent="0.25">
      <c r="A192" s="8" t="s">
        <v>42</v>
      </c>
      <c r="B192" s="5">
        <v>0</v>
      </c>
      <c r="C192" s="5">
        <v>0</v>
      </c>
      <c r="D192" s="5">
        <v>0</v>
      </c>
      <c r="E192" s="5">
        <v>0</v>
      </c>
      <c r="F192" s="6">
        <v>0</v>
      </c>
      <c r="G192" s="7">
        <v>0</v>
      </c>
    </row>
    <row r="193" spans="1:7" hidden="1" x14ac:dyDescent="0.25">
      <c r="A193" s="8" t="s">
        <v>42</v>
      </c>
      <c r="B193" s="5">
        <v>0</v>
      </c>
      <c r="C193" s="5">
        <v>0</v>
      </c>
      <c r="D193" s="5">
        <v>0</v>
      </c>
      <c r="E193" s="5">
        <v>0</v>
      </c>
      <c r="F193" s="6">
        <v>0</v>
      </c>
      <c r="G193" s="7">
        <v>0</v>
      </c>
    </row>
    <row r="194" spans="1:7" x14ac:dyDescent="0.25">
      <c r="A194" s="8" t="s">
        <v>7</v>
      </c>
      <c r="B194" s="5" t="s">
        <v>128</v>
      </c>
      <c r="C194" s="5" t="s">
        <v>19</v>
      </c>
      <c r="D194" s="5" t="s">
        <v>146</v>
      </c>
      <c r="E194" s="5" t="s">
        <v>154</v>
      </c>
      <c r="F194" s="6">
        <v>3</v>
      </c>
      <c r="G194" s="7">
        <v>599343</v>
      </c>
    </row>
    <row r="195" spans="1:7" hidden="1" x14ac:dyDescent="0.25">
      <c r="A195" s="8" t="s">
        <v>42</v>
      </c>
      <c r="B195" s="5">
        <v>0</v>
      </c>
      <c r="C195" s="5">
        <v>0</v>
      </c>
      <c r="D195" s="5">
        <v>0</v>
      </c>
      <c r="E195" s="5">
        <v>0</v>
      </c>
      <c r="F195" s="6">
        <v>0</v>
      </c>
      <c r="G195" s="7">
        <v>0</v>
      </c>
    </row>
    <row r="196" spans="1:7" x14ac:dyDescent="0.25">
      <c r="A196" s="4" t="s">
        <v>7</v>
      </c>
      <c r="B196" s="5" t="s">
        <v>92</v>
      </c>
      <c r="C196" s="5" t="s">
        <v>37</v>
      </c>
      <c r="D196" s="5" t="s">
        <v>93</v>
      </c>
      <c r="E196" s="5" t="s">
        <v>94</v>
      </c>
      <c r="F196" s="6">
        <v>4</v>
      </c>
      <c r="G196" s="7">
        <v>613459</v>
      </c>
    </row>
    <row r="197" spans="1:7" x14ac:dyDescent="0.25">
      <c r="A197" s="8" t="s">
        <v>7</v>
      </c>
      <c r="B197" s="5" t="s">
        <v>92</v>
      </c>
      <c r="C197" s="5" t="s">
        <v>37</v>
      </c>
      <c r="D197" s="5" t="s">
        <v>93</v>
      </c>
      <c r="E197" s="5" t="s">
        <v>94</v>
      </c>
      <c r="F197" s="6">
        <v>2</v>
      </c>
      <c r="G197" s="7">
        <v>627259</v>
      </c>
    </row>
    <row r="198" spans="1:7" x14ac:dyDescent="0.25">
      <c r="A198" s="4" t="s">
        <v>7</v>
      </c>
      <c r="B198" s="5" t="s">
        <v>32</v>
      </c>
      <c r="C198" s="5" t="s">
        <v>33</v>
      </c>
      <c r="D198" s="5" t="s">
        <v>34</v>
      </c>
      <c r="E198" s="5" t="s">
        <v>35</v>
      </c>
      <c r="F198" s="6">
        <v>16</v>
      </c>
      <c r="G198" s="7">
        <v>633309</v>
      </c>
    </row>
    <row r="199" spans="1:7" hidden="1" x14ac:dyDescent="0.25">
      <c r="A199" s="8" t="s">
        <v>42</v>
      </c>
      <c r="B199" s="5">
        <v>0</v>
      </c>
      <c r="C199" s="5">
        <v>0</v>
      </c>
      <c r="D199" s="5">
        <v>0</v>
      </c>
      <c r="E199" s="5">
        <v>0</v>
      </c>
      <c r="F199" s="6">
        <v>0</v>
      </c>
      <c r="G199" s="7">
        <v>0</v>
      </c>
    </row>
    <row r="200" spans="1:7" x14ac:dyDescent="0.25">
      <c r="A200" s="4" t="s">
        <v>7</v>
      </c>
      <c r="B200" s="5" t="s">
        <v>177</v>
      </c>
      <c r="C200" s="5" t="s">
        <v>19</v>
      </c>
      <c r="D200" s="5" t="s">
        <v>125</v>
      </c>
      <c r="E200" s="5" t="s">
        <v>178</v>
      </c>
      <c r="F200" s="6">
        <v>8</v>
      </c>
      <c r="G200" s="7">
        <v>659117</v>
      </c>
    </row>
    <row r="201" spans="1:7" hidden="1" x14ac:dyDescent="0.25">
      <c r="A201" s="8" t="s">
        <v>42</v>
      </c>
      <c r="B201" s="5">
        <v>0</v>
      </c>
      <c r="C201" s="5">
        <v>0</v>
      </c>
      <c r="D201" s="5">
        <v>0</v>
      </c>
      <c r="E201" s="5">
        <v>0</v>
      </c>
      <c r="F201" s="6">
        <v>0</v>
      </c>
      <c r="G201" s="7">
        <v>0</v>
      </c>
    </row>
    <row r="202" spans="1:7" x14ac:dyDescent="0.25">
      <c r="A202" s="4" t="s">
        <v>7</v>
      </c>
      <c r="B202" s="5" t="s">
        <v>40</v>
      </c>
      <c r="C202" s="5" t="s">
        <v>33</v>
      </c>
      <c r="D202" s="5" t="s">
        <v>34</v>
      </c>
      <c r="E202" s="5" t="s">
        <v>41</v>
      </c>
      <c r="F202" s="6">
        <v>1</v>
      </c>
      <c r="G202" s="7">
        <v>693635</v>
      </c>
    </row>
    <row r="203" spans="1:7" x14ac:dyDescent="0.25">
      <c r="A203" s="4" t="s">
        <v>7</v>
      </c>
      <c r="B203" s="5" t="s">
        <v>95</v>
      </c>
      <c r="C203" s="5" t="s">
        <v>105</v>
      </c>
      <c r="D203" s="5" t="s">
        <v>106</v>
      </c>
      <c r="E203" s="5" t="s">
        <v>107</v>
      </c>
      <c r="F203" s="6">
        <v>6</v>
      </c>
      <c r="G203" s="7">
        <v>695728</v>
      </c>
    </row>
    <row r="204" spans="1:7" x14ac:dyDescent="0.25">
      <c r="A204" s="4" t="s">
        <v>7</v>
      </c>
      <c r="B204" s="5" t="s">
        <v>8</v>
      </c>
      <c r="C204" s="5" t="s">
        <v>9</v>
      </c>
      <c r="D204" s="5" t="s">
        <v>10</v>
      </c>
      <c r="E204" s="5" t="s">
        <v>11</v>
      </c>
      <c r="F204" s="6">
        <v>12</v>
      </c>
      <c r="G204" s="7">
        <v>727373</v>
      </c>
    </row>
    <row r="205" spans="1:7" hidden="1" x14ac:dyDescent="0.25">
      <c r="A205" s="8" t="s">
        <v>42</v>
      </c>
      <c r="B205" s="5">
        <v>0</v>
      </c>
      <c r="C205" s="5">
        <v>0</v>
      </c>
      <c r="D205" s="5">
        <v>0</v>
      </c>
      <c r="E205" s="5">
        <v>0</v>
      </c>
      <c r="F205" s="6">
        <v>0</v>
      </c>
      <c r="G205" s="7">
        <v>0</v>
      </c>
    </row>
    <row r="206" spans="1:7" x14ac:dyDescent="0.25">
      <c r="A206" s="8" t="s">
        <v>7</v>
      </c>
      <c r="B206" s="5" t="s">
        <v>95</v>
      </c>
      <c r="C206" s="5" t="s">
        <v>29</v>
      </c>
      <c r="D206" s="5" t="s">
        <v>102</v>
      </c>
      <c r="E206" s="5" t="s">
        <v>103</v>
      </c>
      <c r="F206" s="6">
        <v>6</v>
      </c>
      <c r="G206" s="7">
        <v>738338</v>
      </c>
    </row>
    <row r="207" spans="1:7" x14ac:dyDescent="0.25">
      <c r="A207" s="8" t="s">
        <v>7</v>
      </c>
      <c r="B207" s="5" t="s">
        <v>95</v>
      </c>
      <c r="C207" s="5" t="s">
        <v>37</v>
      </c>
      <c r="D207" s="5" t="s">
        <v>70</v>
      </c>
      <c r="E207" s="5" t="s">
        <v>109</v>
      </c>
      <c r="F207" s="6">
        <v>15</v>
      </c>
      <c r="G207" s="7">
        <v>744969</v>
      </c>
    </row>
    <row r="208" spans="1:7" x14ac:dyDescent="0.25">
      <c r="A208" s="8" t="s">
        <v>7</v>
      </c>
      <c r="B208" s="5" t="s">
        <v>236</v>
      </c>
      <c r="C208" s="5" t="s">
        <v>60</v>
      </c>
      <c r="D208" s="5" t="s">
        <v>204</v>
      </c>
      <c r="E208" s="5" t="s">
        <v>237</v>
      </c>
      <c r="F208" s="6">
        <v>15</v>
      </c>
      <c r="G208" s="7">
        <v>765000</v>
      </c>
    </row>
    <row r="209" spans="1:7" x14ac:dyDescent="0.25">
      <c r="A209" s="8" t="s">
        <v>7</v>
      </c>
      <c r="B209" s="5" t="s">
        <v>192</v>
      </c>
      <c r="C209" s="5" t="s">
        <v>33</v>
      </c>
      <c r="D209" s="5" t="s">
        <v>193</v>
      </c>
      <c r="E209" s="5" t="s">
        <v>194</v>
      </c>
      <c r="F209" s="6">
        <v>6</v>
      </c>
      <c r="G209" s="7">
        <v>772071</v>
      </c>
    </row>
    <row r="210" spans="1:7" x14ac:dyDescent="0.25">
      <c r="A210" s="8" t="s">
        <v>7</v>
      </c>
      <c r="B210" s="5" t="s">
        <v>128</v>
      </c>
      <c r="C210" s="5" t="s">
        <v>19</v>
      </c>
      <c r="D210" s="5" t="s">
        <v>84</v>
      </c>
      <c r="E210" s="5" t="s">
        <v>149</v>
      </c>
      <c r="F210" s="6">
        <v>4</v>
      </c>
      <c r="G210" s="7">
        <v>772146</v>
      </c>
    </row>
    <row r="211" spans="1:7" x14ac:dyDescent="0.25">
      <c r="A211" s="4" t="s">
        <v>7</v>
      </c>
      <c r="B211" s="5" t="s">
        <v>175</v>
      </c>
      <c r="C211" s="5" t="s">
        <v>52</v>
      </c>
      <c r="D211" s="5" t="s">
        <v>53</v>
      </c>
      <c r="E211" s="5" t="s">
        <v>176</v>
      </c>
      <c r="F211" s="6">
        <v>11</v>
      </c>
      <c r="G211" s="7">
        <v>779492</v>
      </c>
    </row>
    <row r="212" spans="1:7" x14ac:dyDescent="0.25">
      <c r="A212" s="8" t="s">
        <v>7</v>
      </c>
      <c r="B212" s="5" t="s">
        <v>92</v>
      </c>
      <c r="C212" s="5" t="s">
        <v>37</v>
      </c>
      <c r="D212" s="5" t="s">
        <v>93</v>
      </c>
      <c r="E212" s="5" t="s">
        <v>94</v>
      </c>
      <c r="F212" s="6">
        <v>4</v>
      </c>
      <c r="G212" s="7">
        <v>850834</v>
      </c>
    </row>
    <row r="213" spans="1:7" x14ac:dyDescent="0.25">
      <c r="A213" s="8" t="s">
        <v>7</v>
      </c>
      <c r="B213" s="5" t="s">
        <v>164</v>
      </c>
      <c r="C213" s="5" t="s">
        <v>105</v>
      </c>
      <c r="D213" s="5" t="s">
        <v>165</v>
      </c>
      <c r="E213" s="5" t="s">
        <v>167</v>
      </c>
      <c r="F213" s="6">
        <v>12</v>
      </c>
      <c r="G213" s="7">
        <v>911547</v>
      </c>
    </row>
    <row r="214" spans="1:7" x14ac:dyDescent="0.25">
      <c r="A214" s="8" t="s">
        <v>7</v>
      </c>
      <c r="B214" s="5" t="s">
        <v>231</v>
      </c>
      <c r="C214" s="5" t="s">
        <v>37</v>
      </c>
      <c r="D214" s="5" t="s">
        <v>93</v>
      </c>
      <c r="E214" s="5" t="s">
        <v>232</v>
      </c>
      <c r="F214" s="6">
        <v>6</v>
      </c>
      <c r="G214" s="7">
        <v>924807</v>
      </c>
    </row>
    <row r="215" spans="1:7" x14ac:dyDescent="0.25">
      <c r="A215" s="8" t="s">
        <v>7</v>
      </c>
      <c r="B215" s="5" t="s">
        <v>95</v>
      </c>
      <c r="C215" s="5" t="s">
        <v>9</v>
      </c>
      <c r="D215" s="5" t="s">
        <v>15</v>
      </c>
      <c r="E215" s="5" t="s">
        <v>101</v>
      </c>
      <c r="F215" s="6">
        <v>7</v>
      </c>
      <c r="G215" s="7">
        <v>944047</v>
      </c>
    </row>
    <row r="216" spans="1:7" x14ac:dyDescent="0.25">
      <c r="A216" s="8" t="s">
        <v>7</v>
      </c>
      <c r="B216" s="5" t="s">
        <v>49</v>
      </c>
      <c r="C216" s="5" t="s">
        <v>33</v>
      </c>
      <c r="D216" s="5" t="s">
        <v>34</v>
      </c>
      <c r="E216" s="5" t="s">
        <v>50</v>
      </c>
      <c r="F216" s="6">
        <v>14</v>
      </c>
      <c r="G216" s="7">
        <v>957814.25</v>
      </c>
    </row>
    <row r="217" spans="1:7" x14ac:dyDescent="0.25">
      <c r="A217" s="4" t="s">
        <v>7</v>
      </c>
      <c r="B217" s="5" t="s">
        <v>95</v>
      </c>
      <c r="C217" s="5" t="s">
        <v>9</v>
      </c>
      <c r="D217" s="5" t="s">
        <v>22</v>
      </c>
      <c r="E217" s="5" t="s">
        <v>96</v>
      </c>
      <c r="F217" s="6">
        <v>15</v>
      </c>
      <c r="G217" s="7">
        <v>1040854</v>
      </c>
    </row>
    <row r="218" spans="1:7" x14ac:dyDescent="0.25">
      <c r="A218" s="8" t="s">
        <v>7</v>
      </c>
      <c r="B218" s="5" t="s">
        <v>95</v>
      </c>
      <c r="C218" s="5" t="s">
        <v>37</v>
      </c>
      <c r="D218" s="5" t="s">
        <v>70</v>
      </c>
      <c r="E218" s="5" t="s">
        <v>108</v>
      </c>
      <c r="F218" s="6">
        <v>8</v>
      </c>
      <c r="G218" s="7">
        <v>1079811</v>
      </c>
    </row>
    <row r="219" spans="1:7" x14ac:dyDescent="0.25">
      <c r="A219" s="8" t="s">
        <v>7</v>
      </c>
      <c r="B219" s="5" t="s">
        <v>8</v>
      </c>
      <c r="C219" s="5" t="s">
        <v>9</v>
      </c>
      <c r="D219" s="5" t="s">
        <v>10</v>
      </c>
      <c r="E219" s="5" t="s">
        <v>11</v>
      </c>
      <c r="F219" s="6">
        <v>11</v>
      </c>
      <c r="G219" s="7">
        <v>1116128</v>
      </c>
    </row>
    <row r="220" spans="1:7" x14ac:dyDescent="0.25">
      <c r="A220" s="8" t="s">
        <v>7</v>
      </c>
      <c r="B220" s="5" t="s">
        <v>95</v>
      </c>
      <c r="C220" s="5" t="s">
        <v>33</v>
      </c>
      <c r="D220" s="5" t="s">
        <v>34</v>
      </c>
      <c r="E220" s="5" t="s">
        <v>104</v>
      </c>
      <c r="F220" s="6">
        <v>9</v>
      </c>
      <c r="G220" s="7">
        <v>1133335</v>
      </c>
    </row>
    <row r="221" spans="1:7" hidden="1" x14ac:dyDescent="0.25">
      <c r="A221" s="8" t="s">
        <v>42</v>
      </c>
      <c r="B221" s="5">
        <v>0</v>
      </c>
      <c r="C221" s="5">
        <v>0</v>
      </c>
      <c r="D221" s="5">
        <v>0</v>
      </c>
      <c r="E221" s="5">
        <v>0</v>
      </c>
      <c r="F221" s="6">
        <v>0</v>
      </c>
      <c r="G221" s="7">
        <v>0</v>
      </c>
    </row>
    <row r="222" spans="1:7" x14ac:dyDescent="0.25">
      <c r="A222" s="4" t="s">
        <v>7</v>
      </c>
      <c r="B222" s="5" t="s">
        <v>117</v>
      </c>
      <c r="C222" s="5" t="s">
        <v>105</v>
      </c>
      <c r="D222" s="5" t="s">
        <v>118</v>
      </c>
      <c r="E222" s="5" t="s">
        <v>119</v>
      </c>
      <c r="F222" s="6">
        <v>15</v>
      </c>
      <c r="G222" s="7">
        <v>1159525</v>
      </c>
    </row>
    <row r="223" spans="1:7" hidden="1" x14ac:dyDescent="0.25">
      <c r="A223" s="8" t="s">
        <v>42</v>
      </c>
      <c r="B223" s="5">
        <v>0</v>
      </c>
      <c r="C223" s="5">
        <v>0</v>
      </c>
      <c r="D223" s="5">
        <v>0</v>
      </c>
      <c r="E223" s="5">
        <v>0</v>
      </c>
      <c r="F223" s="6">
        <v>0</v>
      </c>
      <c r="G223" s="7">
        <v>0</v>
      </c>
    </row>
    <row r="224" spans="1:7" hidden="1" x14ac:dyDescent="0.25">
      <c r="A224" s="8" t="s">
        <v>42</v>
      </c>
      <c r="B224" s="5">
        <v>0</v>
      </c>
      <c r="C224" s="5">
        <v>0</v>
      </c>
      <c r="D224" s="5">
        <v>0</v>
      </c>
      <c r="E224" s="5">
        <v>0</v>
      </c>
      <c r="F224" s="6">
        <v>0</v>
      </c>
      <c r="G224" s="7">
        <v>0</v>
      </c>
    </row>
    <row r="225" spans="1:7" hidden="1" x14ac:dyDescent="0.25">
      <c r="A225" s="8" t="s">
        <v>42</v>
      </c>
      <c r="B225" s="5">
        <v>0</v>
      </c>
      <c r="C225" s="5">
        <v>0</v>
      </c>
      <c r="D225" s="5">
        <v>0</v>
      </c>
      <c r="E225" s="5">
        <v>0</v>
      </c>
      <c r="F225" s="6">
        <v>0</v>
      </c>
      <c r="G225" s="7">
        <v>0</v>
      </c>
    </row>
    <row r="226" spans="1:7" hidden="1" x14ac:dyDescent="0.25">
      <c r="A226" s="8" t="s">
        <v>42</v>
      </c>
      <c r="B226" s="5">
        <v>0</v>
      </c>
      <c r="C226" s="5">
        <v>0</v>
      </c>
      <c r="D226" s="5">
        <v>0</v>
      </c>
      <c r="E226" s="5">
        <v>0</v>
      </c>
      <c r="F226" s="6">
        <v>0</v>
      </c>
      <c r="G226" s="7">
        <v>0</v>
      </c>
    </row>
    <row r="227" spans="1:7" hidden="1" x14ac:dyDescent="0.25">
      <c r="A227" s="8" t="s">
        <v>42</v>
      </c>
      <c r="B227" s="5">
        <v>0</v>
      </c>
      <c r="C227" s="5">
        <v>0</v>
      </c>
      <c r="D227" s="5">
        <v>0</v>
      </c>
      <c r="E227" s="5">
        <v>0</v>
      </c>
      <c r="F227" s="6">
        <v>0</v>
      </c>
      <c r="G227" s="7">
        <v>0</v>
      </c>
    </row>
    <row r="228" spans="1:7" hidden="1" x14ac:dyDescent="0.25">
      <c r="A228" s="8" t="s">
        <v>42</v>
      </c>
      <c r="B228" s="5">
        <v>0</v>
      </c>
      <c r="C228" s="5">
        <v>0</v>
      </c>
      <c r="D228" s="5">
        <v>0</v>
      </c>
      <c r="E228" s="5">
        <v>0</v>
      </c>
      <c r="F228" s="6">
        <v>0</v>
      </c>
      <c r="G228" s="7">
        <v>0</v>
      </c>
    </row>
    <row r="229" spans="1:7" hidden="1" x14ac:dyDescent="0.25">
      <c r="A229" s="8" t="s">
        <v>42</v>
      </c>
      <c r="B229" s="5">
        <v>0</v>
      </c>
      <c r="C229" s="5">
        <v>0</v>
      </c>
      <c r="D229" s="5">
        <v>0</v>
      </c>
      <c r="E229" s="5">
        <v>0</v>
      </c>
      <c r="F229" s="6">
        <v>0</v>
      </c>
      <c r="G229" s="7">
        <v>0</v>
      </c>
    </row>
    <row r="230" spans="1:7" hidden="1" x14ac:dyDescent="0.25">
      <c r="A230" s="8" t="s">
        <v>42</v>
      </c>
      <c r="B230" s="5">
        <v>0</v>
      </c>
      <c r="C230" s="5">
        <v>0</v>
      </c>
      <c r="D230" s="5">
        <v>0</v>
      </c>
      <c r="E230" s="5">
        <v>0</v>
      </c>
      <c r="F230" s="6">
        <v>0</v>
      </c>
      <c r="G230" s="7">
        <v>0</v>
      </c>
    </row>
    <row r="231" spans="1:7" hidden="1" x14ac:dyDescent="0.25">
      <c r="A231" s="8" t="s">
        <v>42</v>
      </c>
      <c r="B231" s="5">
        <v>0</v>
      </c>
      <c r="C231" s="5">
        <v>0</v>
      </c>
      <c r="D231" s="5">
        <v>0</v>
      </c>
      <c r="E231" s="5">
        <v>0</v>
      </c>
      <c r="F231" s="6">
        <v>0</v>
      </c>
      <c r="G231" s="7">
        <v>0</v>
      </c>
    </row>
    <row r="232" spans="1:7" x14ac:dyDescent="0.25">
      <c r="A232" s="4" t="s">
        <v>7</v>
      </c>
      <c r="B232" s="5" t="s">
        <v>88</v>
      </c>
      <c r="C232" s="5" t="s">
        <v>60</v>
      </c>
      <c r="D232" s="5" t="s">
        <v>79</v>
      </c>
      <c r="E232" s="5" t="s">
        <v>80</v>
      </c>
      <c r="F232" s="6">
        <v>1</v>
      </c>
      <c r="G232" s="7">
        <v>1188028</v>
      </c>
    </row>
    <row r="233" spans="1:7" x14ac:dyDescent="0.25">
      <c r="A233" s="8" t="s">
        <v>7</v>
      </c>
      <c r="B233" s="5" t="s">
        <v>203</v>
      </c>
      <c r="C233" s="5" t="s">
        <v>60</v>
      </c>
      <c r="D233" s="5" t="s">
        <v>204</v>
      </c>
      <c r="E233" s="5" t="s">
        <v>205</v>
      </c>
      <c r="F233" s="6">
        <v>18</v>
      </c>
      <c r="G233" s="7">
        <v>1201267</v>
      </c>
    </row>
    <row r="234" spans="1:7" x14ac:dyDescent="0.25">
      <c r="A234" s="8" t="s">
        <v>7</v>
      </c>
      <c r="B234" s="5" t="s">
        <v>117</v>
      </c>
      <c r="C234" s="5" t="s">
        <v>105</v>
      </c>
      <c r="D234" s="5" t="s">
        <v>118</v>
      </c>
      <c r="E234" s="5" t="s">
        <v>119</v>
      </c>
      <c r="F234" s="6">
        <v>10</v>
      </c>
      <c r="G234" s="7">
        <v>1326693</v>
      </c>
    </row>
    <row r="235" spans="1:7" hidden="1" x14ac:dyDescent="0.25">
      <c r="A235" s="8" t="s">
        <v>42</v>
      </c>
      <c r="B235" s="5">
        <v>0</v>
      </c>
      <c r="C235" s="5">
        <v>0</v>
      </c>
      <c r="D235" s="5">
        <v>0</v>
      </c>
      <c r="E235" s="5">
        <v>0</v>
      </c>
      <c r="F235" s="6">
        <v>0</v>
      </c>
      <c r="G235" s="7">
        <v>0</v>
      </c>
    </row>
    <row r="236" spans="1:7" hidden="1" x14ac:dyDescent="0.25">
      <c r="A236" s="8" t="s">
        <v>42</v>
      </c>
      <c r="B236" s="5">
        <v>0</v>
      </c>
      <c r="C236" s="5">
        <v>0</v>
      </c>
      <c r="D236" s="5">
        <v>0</v>
      </c>
      <c r="E236" s="5">
        <v>0</v>
      </c>
      <c r="F236" s="6">
        <v>0</v>
      </c>
      <c r="G236" s="7">
        <v>0</v>
      </c>
    </row>
    <row r="237" spans="1:7" hidden="1" x14ac:dyDescent="0.25">
      <c r="A237" s="8" t="s">
        <v>42</v>
      </c>
      <c r="B237" s="5">
        <v>0</v>
      </c>
      <c r="C237" s="5">
        <v>0</v>
      </c>
      <c r="D237" s="5">
        <v>0</v>
      </c>
      <c r="E237" s="5">
        <v>0</v>
      </c>
      <c r="F237" s="6">
        <v>0</v>
      </c>
      <c r="G237" s="7">
        <v>0</v>
      </c>
    </row>
    <row r="238" spans="1:7" x14ac:dyDescent="0.25">
      <c r="A238" s="4" t="s">
        <v>7</v>
      </c>
      <c r="B238" s="5" t="s">
        <v>179</v>
      </c>
      <c r="C238" s="5" t="s">
        <v>52</v>
      </c>
      <c r="D238" s="5" t="s">
        <v>53</v>
      </c>
      <c r="E238" s="5" t="s">
        <v>176</v>
      </c>
      <c r="F238" s="6">
        <v>26</v>
      </c>
      <c r="G238" s="7">
        <v>1953637</v>
      </c>
    </row>
    <row r="239" spans="1:7" x14ac:dyDescent="0.25">
      <c r="A239" s="4" t="s">
        <v>7</v>
      </c>
      <c r="B239" s="5" t="s">
        <v>46</v>
      </c>
      <c r="C239" s="5" t="s">
        <v>29</v>
      </c>
      <c r="D239" s="5" t="s">
        <v>47</v>
      </c>
      <c r="E239" s="5" t="s">
        <v>48</v>
      </c>
      <c r="F239" s="6">
        <v>1</v>
      </c>
      <c r="G239" s="7">
        <v>2201546.5</v>
      </c>
    </row>
    <row r="240" spans="1:7" hidden="1" x14ac:dyDescent="0.25">
      <c r="A240" s="8" t="s">
        <v>42</v>
      </c>
      <c r="B240" s="5">
        <v>0</v>
      </c>
      <c r="C240" s="5">
        <v>0</v>
      </c>
      <c r="D240" s="5">
        <v>0</v>
      </c>
      <c r="E240" s="5">
        <v>0</v>
      </c>
      <c r="F240" s="6">
        <v>0</v>
      </c>
      <c r="G240" s="7">
        <v>0</v>
      </c>
    </row>
    <row r="241" spans="1:7" x14ac:dyDescent="0.25">
      <c r="A241" s="4" t="s">
        <v>7</v>
      </c>
      <c r="B241" s="5" t="s">
        <v>8</v>
      </c>
      <c r="C241" s="5" t="s">
        <v>9</v>
      </c>
      <c r="D241" s="5" t="s">
        <v>10</v>
      </c>
      <c r="E241" s="5" t="s">
        <v>11</v>
      </c>
      <c r="F241" s="6">
        <v>46</v>
      </c>
      <c r="G241" s="7">
        <v>3415857</v>
      </c>
    </row>
    <row r="242" spans="1:7" hidden="1" x14ac:dyDescent="0.25">
      <c r="A242" s="8" t="s">
        <v>42</v>
      </c>
      <c r="B242" s="5">
        <v>0</v>
      </c>
      <c r="C242" s="5">
        <v>0</v>
      </c>
      <c r="D242" s="5">
        <v>0</v>
      </c>
      <c r="E242" s="5">
        <v>0</v>
      </c>
      <c r="F242" s="6">
        <v>0</v>
      </c>
      <c r="G242" s="7">
        <v>0</v>
      </c>
    </row>
    <row r="243" spans="1:7" hidden="1" x14ac:dyDescent="0.25">
      <c r="A243" s="8" t="s">
        <v>42</v>
      </c>
      <c r="B243" s="5">
        <v>0</v>
      </c>
      <c r="C243" s="5">
        <v>0</v>
      </c>
      <c r="D243" s="5">
        <v>0</v>
      </c>
      <c r="E243" s="5">
        <v>0</v>
      </c>
      <c r="F243" s="6">
        <v>0</v>
      </c>
      <c r="G243" s="7">
        <v>0</v>
      </c>
    </row>
    <row r="244" spans="1:7" x14ac:dyDescent="0.25">
      <c r="A244" s="4" t="s">
        <v>7</v>
      </c>
      <c r="B244" s="5" t="s">
        <v>36</v>
      </c>
      <c r="C244" s="5" t="s">
        <v>37</v>
      </c>
      <c r="D244" s="5" t="s">
        <v>38</v>
      </c>
      <c r="E244" s="5" t="s">
        <v>39</v>
      </c>
      <c r="F244" s="6">
        <v>50</v>
      </c>
      <c r="G244" s="7">
        <v>3952032</v>
      </c>
    </row>
    <row r="245" spans="1:7" hidden="1" x14ac:dyDescent="0.25">
      <c r="A245" s="8" t="s">
        <v>42</v>
      </c>
      <c r="B245" s="5">
        <v>0</v>
      </c>
      <c r="C245" s="5">
        <v>0</v>
      </c>
      <c r="D245" s="5">
        <v>0</v>
      </c>
      <c r="E245" s="5">
        <v>0</v>
      </c>
      <c r="F245" s="6">
        <v>0</v>
      </c>
      <c r="G245" s="7">
        <v>0</v>
      </c>
    </row>
    <row r="246" spans="1:7" hidden="1" x14ac:dyDescent="0.25">
      <c r="A246" s="8" t="s">
        <v>42</v>
      </c>
      <c r="B246" s="5">
        <v>0</v>
      </c>
      <c r="C246" s="5">
        <v>0</v>
      </c>
      <c r="D246" s="5">
        <v>0</v>
      </c>
      <c r="E246" s="5">
        <v>0</v>
      </c>
      <c r="F246" s="6">
        <v>0</v>
      </c>
      <c r="G246" s="7">
        <v>0</v>
      </c>
    </row>
    <row r="247" spans="1:7" hidden="1" x14ac:dyDescent="0.25">
      <c r="A247" s="8" t="s">
        <v>42</v>
      </c>
      <c r="B247" s="5">
        <v>0</v>
      </c>
      <c r="C247" s="5">
        <v>0</v>
      </c>
      <c r="D247" s="5">
        <v>0</v>
      </c>
      <c r="E247" s="5">
        <v>0</v>
      </c>
      <c r="F247" s="6">
        <v>0</v>
      </c>
      <c r="G247" s="7">
        <v>0</v>
      </c>
    </row>
    <row r="248" spans="1:7" hidden="1" x14ac:dyDescent="0.25">
      <c r="A248" s="8" t="s">
        <v>42</v>
      </c>
      <c r="B248" s="5">
        <v>0</v>
      </c>
      <c r="C248" s="5">
        <v>0</v>
      </c>
      <c r="D248" s="5">
        <v>0</v>
      </c>
      <c r="E248" s="5">
        <v>0</v>
      </c>
      <c r="F248" s="6">
        <v>0</v>
      </c>
      <c r="G248" s="7">
        <v>0</v>
      </c>
    </row>
    <row r="249" spans="1:7" hidden="1" x14ac:dyDescent="0.25">
      <c r="A249" s="8" t="s">
        <v>42</v>
      </c>
      <c r="B249" s="5">
        <v>0</v>
      </c>
      <c r="C249" s="5">
        <v>0</v>
      </c>
      <c r="D249" s="5">
        <v>0</v>
      </c>
      <c r="E249" s="5">
        <v>0</v>
      </c>
      <c r="F249" s="6">
        <v>0</v>
      </c>
      <c r="G249" s="7">
        <v>0</v>
      </c>
    </row>
    <row r="250" spans="1:7" hidden="1" x14ac:dyDescent="0.25">
      <c r="A250" s="8" t="s">
        <v>42</v>
      </c>
      <c r="B250" s="5">
        <v>0</v>
      </c>
      <c r="C250" s="5">
        <v>0</v>
      </c>
      <c r="D250" s="5">
        <v>0</v>
      </c>
      <c r="E250" s="5">
        <v>0</v>
      </c>
      <c r="F250" s="6">
        <v>0</v>
      </c>
      <c r="G250" s="7">
        <v>0</v>
      </c>
    </row>
    <row r="251" spans="1:7" hidden="1" x14ac:dyDescent="0.25">
      <c r="A251" s="8" t="s">
        <v>42</v>
      </c>
      <c r="B251" s="5">
        <v>0</v>
      </c>
      <c r="C251" s="5">
        <v>0</v>
      </c>
      <c r="D251" s="5">
        <v>0</v>
      </c>
      <c r="E251" s="5">
        <v>0</v>
      </c>
      <c r="F251" s="6">
        <v>0</v>
      </c>
      <c r="G251" s="7">
        <v>0</v>
      </c>
    </row>
    <row r="252" spans="1:7" hidden="1" x14ac:dyDescent="0.25">
      <c r="A252" s="8" t="s">
        <v>42</v>
      </c>
      <c r="B252" s="5">
        <v>0</v>
      </c>
      <c r="C252" s="5">
        <v>0</v>
      </c>
      <c r="D252" s="5">
        <v>0</v>
      </c>
      <c r="E252" s="5">
        <v>0</v>
      </c>
      <c r="F252" s="6">
        <v>0</v>
      </c>
      <c r="G252" s="7">
        <v>0</v>
      </c>
    </row>
    <row r="253" spans="1:7" hidden="1" x14ac:dyDescent="0.25">
      <c r="A253" s="8" t="s">
        <v>42</v>
      </c>
      <c r="B253" s="5">
        <v>0</v>
      </c>
      <c r="C253" s="5">
        <v>0</v>
      </c>
      <c r="D253" s="5">
        <v>0</v>
      </c>
      <c r="E253" s="5">
        <v>0</v>
      </c>
      <c r="F253" s="6">
        <v>0</v>
      </c>
      <c r="G253" s="7">
        <v>0</v>
      </c>
    </row>
    <row r="254" spans="1:7" hidden="1" x14ac:dyDescent="0.25">
      <c r="A254" s="8" t="s">
        <v>42</v>
      </c>
      <c r="B254" s="5">
        <v>0</v>
      </c>
      <c r="C254" s="5">
        <v>0</v>
      </c>
      <c r="D254" s="5">
        <v>0</v>
      </c>
      <c r="E254" s="5">
        <v>0</v>
      </c>
      <c r="F254" s="6">
        <v>0</v>
      </c>
      <c r="G254" s="7">
        <v>0</v>
      </c>
    </row>
    <row r="255" spans="1:7" hidden="1" x14ac:dyDescent="0.25">
      <c r="A255" s="8" t="s">
        <v>42</v>
      </c>
      <c r="B255" s="5">
        <v>0</v>
      </c>
      <c r="C255" s="5">
        <v>0</v>
      </c>
      <c r="D255" s="5">
        <v>0</v>
      </c>
      <c r="E255" s="5">
        <v>0</v>
      </c>
      <c r="F255" s="6">
        <v>0</v>
      </c>
      <c r="G255" s="7">
        <v>0</v>
      </c>
    </row>
    <row r="256" spans="1:7" hidden="1" x14ac:dyDescent="0.25">
      <c r="A256" s="8" t="s">
        <v>42</v>
      </c>
      <c r="B256" s="5">
        <v>0</v>
      </c>
      <c r="C256" s="5">
        <v>0</v>
      </c>
      <c r="D256" s="5">
        <v>0</v>
      </c>
      <c r="E256" s="5">
        <v>0</v>
      </c>
      <c r="F256" s="6">
        <v>0</v>
      </c>
      <c r="G256" s="7">
        <v>0</v>
      </c>
    </row>
    <row r="257" spans="1:7" hidden="1" x14ac:dyDescent="0.25">
      <c r="A257" s="8" t="s">
        <v>42</v>
      </c>
      <c r="B257" s="5">
        <v>0</v>
      </c>
      <c r="C257" s="5">
        <v>0</v>
      </c>
      <c r="D257" s="5">
        <v>0</v>
      </c>
      <c r="E257" s="5">
        <v>0</v>
      </c>
      <c r="F257" s="6">
        <v>0</v>
      </c>
      <c r="G257" s="7">
        <v>0</v>
      </c>
    </row>
    <row r="258" spans="1:7" hidden="1" x14ac:dyDescent="0.25">
      <c r="A258" s="8"/>
      <c r="B258" s="9"/>
      <c r="C258" s="9"/>
      <c r="D258" s="9"/>
      <c r="E258" s="9"/>
      <c r="F258" s="8"/>
      <c r="G258" s="10">
        <v>58250400.100000001</v>
      </c>
    </row>
    <row r="259" spans="1:7" x14ac:dyDescent="0.25">
      <c r="A259" s="8"/>
      <c r="B259" s="9"/>
      <c r="C259" s="9"/>
      <c r="D259" s="9"/>
      <c r="E259" s="9"/>
      <c r="F259" s="8"/>
      <c r="G259" s="11">
        <f>SUBTOTAL(9,G2:G258)</f>
        <v>58212473.099999994</v>
      </c>
    </row>
  </sheetData>
  <autoFilter ref="A1:G258" xr:uid="{C669930F-83ED-43DC-B008-EF9DDAB13200}">
    <filterColumn colId="0">
      <filters>
        <filter val="O"/>
      </filters>
    </filterColumn>
    <sortState ref="A2:G244">
      <sortCondition ref="G1:G25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974E-53E8-4A28-BF9E-4D92D79CDE88}">
  <sheetPr>
    <pageSetUpPr fitToPage="1"/>
  </sheetPr>
  <dimension ref="A1:F229"/>
  <sheetViews>
    <sheetView topLeftCell="A166" workbookViewId="0">
      <selection sqref="A1:F229"/>
    </sheetView>
  </sheetViews>
  <sheetFormatPr baseColWidth="10" defaultColWidth="11.28515625" defaultRowHeight="15" outlineLevelRow="2" x14ac:dyDescent="0.25"/>
  <cols>
    <col min="1" max="1" width="30.140625" style="20" customWidth="1"/>
    <col min="2" max="2" width="26.140625" style="14" bestFit="1" customWidth="1"/>
    <col min="3" max="3" width="20.140625" style="14" bestFit="1" customWidth="1"/>
    <col min="4" max="4" width="46.28515625" style="14" bestFit="1" customWidth="1"/>
    <col min="5" max="5" width="15.42578125" style="16" bestFit="1" customWidth="1"/>
    <col min="6" max="6" width="17.42578125" style="15" customWidth="1"/>
    <col min="7" max="16384" width="11.28515625" style="14"/>
  </cols>
  <sheetData>
    <row r="1" spans="1:6" ht="45" x14ac:dyDescent="0.25">
      <c r="A1" s="20" t="s">
        <v>238</v>
      </c>
      <c r="B1" s="14" t="s">
        <v>243</v>
      </c>
      <c r="C1" s="14" t="s">
        <v>242</v>
      </c>
      <c r="D1" s="14" t="s">
        <v>241</v>
      </c>
      <c r="E1" s="19" t="s">
        <v>239</v>
      </c>
      <c r="F1" s="18" t="s">
        <v>240</v>
      </c>
    </row>
    <row r="2" spans="1:6" ht="30" hidden="1" outlineLevel="2" x14ac:dyDescent="0.25">
      <c r="A2" s="20" t="s">
        <v>95</v>
      </c>
      <c r="B2" s="14" t="s">
        <v>9</v>
      </c>
      <c r="C2" s="14" t="s">
        <v>22</v>
      </c>
      <c r="D2" s="14" t="s">
        <v>96</v>
      </c>
      <c r="E2" s="16">
        <v>15</v>
      </c>
      <c r="F2" s="15">
        <v>1040854</v>
      </c>
    </row>
    <row r="3" spans="1:6" ht="30" hidden="1" outlineLevel="2" x14ac:dyDescent="0.25">
      <c r="A3" s="20" t="s">
        <v>95</v>
      </c>
      <c r="B3" s="14" t="s">
        <v>19</v>
      </c>
      <c r="C3" s="14" t="s">
        <v>97</v>
      </c>
      <c r="D3" s="14" t="s">
        <v>98</v>
      </c>
      <c r="E3" s="16">
        <v>5</v>
      </c>
      <c r="F3" s="15">
        <v>218349</v>
      </c>
    </row>
    <row r="4" spans="1:6" ht="30" hidden="1" outlineLevel="2" x14ac:dyDescent="0.25">
      <c r="A4" s="20" t="s">
        <v>95</v>
      </c>
      <c r="B4" s="14" t="s">
        <v>19</v>
      </c>
      <c r="C4" s="14" t="s">
        <v>99</v>
      </c>
      <c r="D4" s="14" t="s">
        <v>100</v>
      </c>
      <c r="E4" s="16">
        <v>6</v>
      </c>
      <c r="F4" s="15">
        <v>82521</v>
      </c>
    </row>
    <row r="5" spans="1:6" ht="30" hidden="1" outlineLevel="2" x14ac:dyDescent="0.25">
      <c r="A5" s="20" t="s">
        <v>95</v>
      </c>
      <c r="B5" s="14" t="s">
        <v>9</v>
      </c>
      <c r="C5" s="14" t="s">
        <v>15</v>
      </c>
      <c r="D5" s="14" t="s">
        <v>101</v>
      </c>
      <c r="E5" s="16">
        <v>7</v>
      </c>
      <c r="F5" s="15">
        <v>944047</v>
      </c>
    </row>
    <row r="6" spans="1:6" ht="30" hidden="1" outlineLevel="2" x14ac:dyDescent="0.25">
      <c r="A6" s="20" t="s">
        <v>95</v>
      </c>
      <c r="B6" s="14" t="s">
        <v>29</v>
      </c>
      <c r="C6" s="14" t="s">
        <v>102</v>
      </c>
      <c r="D6" s="14" t="s">
        <v>103</v>
      </c>
      <c r="E6" s="16">
        <v>6</v>
      </c>
      <c r="F6" s="15">
        <v>738338</v>
      </c>
    </row>
    <row r="7" spans="1:6" ht="30" hidden="1" outlineLevel="2" x14ac:dyDescent="0.25">
      <c r="A7" s="20" t="s">
        <v>95</v>
      </c>
      <c r="B7" s="14" t="s">
        <v>33</v>
      </c>
      <c r="C7" s="14" t="s">
        <v>34</v>
      </c>
      <c r="D7" s="14" t="s">
        <v>104</v>
      </c>
      <c r="E7" s="16">
        <v>9</v>
      </c>
      <c r="F7" s="15">
        <v>1133335</v>
      </c>
    </row>
    <row r="8" spans="1:6" ht="30" hidden="1" outlineLevel="2" x14ac:dyDescent="0.25">
      <c r="A8" s="20" t="s">
        <v>95</v>
      </c>
      <c r="B8" s="14" t="s">
        <v>105</v>
      </c>
      <c r="C8" s="14" t="s">
        <v>106</v>
      </c>
      <c r="D8" s="14" t="s">
        <v>107</v>
      </c>
      <c r="E8" s="16">
        <v>6</v>
      </c>
      <c r="F8" s="15">
        <v>695728</v>
      </c>
    </row>
    <row r="9" spans="1:6" ht="30" hidden="1" outlineLevel="2" x14ac:dyDescent="0.25">
      <c r="A9" s="20" t="s">
        <v>95</v>
      </c>
      <c r="B9" s="14" t="s">
        <v>37</v>
      </c>
      <c r="C9" s="14" t="s">
        <v>70</v>
      </c>
      <c r="D9" s="14" t="s">
        <v>108</v>
      </c>
      <c r="E9" s="16">
        <v>8</v>
      </c>
      <c r="F9" s="15">
        <v>1079811</v>
      </c>
    </row>
    <row r="10" spans="1:6" ht="30" hidden="1" outlineLevel="2" x14ac:dyDescent="0.25">
      <c r="A10" s="20" t="s">
        <v>95</v>
      </c>
      <c r="B10" s="14" t="s">
        <v>37</v>
      </c>
      <c r="C10" s="14" t="s">
        <v>70</v>
      </c>
      <c r="D10" s="14" t="s">
        <v>109</v>
      </c>
      <c r="E10" s="16">
        <v>15</v>
      </c>
      <c r="F10" s="15">
        <v>744969</v>
      </c>
    </row>
    <row r="11" spans="1:6" ht="30" hidden="1" outlineLevel="2" x14ac:dyDescent="0.25">
      <c r="A11" s="20" t="s">
        <v>95</v>
      </c>
      <c r="B11" s="14" t="s">
        <v>33</v>
      </c>
      <c r="C11" s="14" t="s">
        <v>110</v>
      </c>
      <c r="D11" s="14" t="s">
        <v>111</v>
      </c>
      <c r="E11" s="16">
        <v>9</v>
      </c>
      <c r="F11" s="15">
        <v>481355</v>
      </c>
    </row>
    <row r="12" spans="1:6" ht="45" outlineLevel="1" collapsed="1" x14ac:dyDescent="0.25">
      <c r="A12" s="21" t="s">
        <v>244</v>
      </c>
      <c r="D12" s="20" t="str">
        <f>CONCATENATE(D2," - ",D3," - ",D4," - ",D5," - ",D6," - ",D7," - ",D8," - ",D9," - ",D10," - ",D11)</f>
        <v>Aubenas - Vauvert - Toulouse - Échirolles - Thionville - Douai - Le Mans - Savigny-le-Temple - Le Mée-sur-Seine - Béthune</v>
      </c>
      <c r="E12" s="16">
        <f>SUBTOTAL(9,E2:E11)</f>
        <v>86</v>
      </c>
      <c r="F12" s="15">
        <f>SUBTOTAL(9,F2:F11)</f>
        <v>7159307</v>
      </c>
    </row>
    <row r="13" spans="1:6" ht="30" hidden="1" outlineLevel="2" x14ac:dyDescent="0.25">
      <c r="A13" s="20" t="s">
        <v>192</v>
      </c>
      <c r="B13" s="14" t="s">
        <v>33</v>
      </c>
      <c r="C13" s="14" t="s">
        <v>193</v>
      </c>
      <c r="D13" s="14" t="s">
        <v>194</v>
      </c>
      <c r="E13" s="16">
        <v>6</v>
      </c>
      <c r="F13" s="15">
        <v>772071</v>
      </c>
    </row>
    <row r="14" spans="1:6" ht="30" hidden="1" outlineLevel="2" x14ac:dyDescent="0.25">
      <c r="A14" s="20" t="s">
        <v>192</v>
      </c>
      <c r="B14" s="14" t="s">
        <v>33</v>
      </c>
      <c r="C14" s="14" t="s">
        <v>34</v>
      </c>
      <c r="D14" s="14" t="s">
        <v>195</v>
      </c>
      <c r="E14" s="16">
        <v>3</v>
      </c>
      <c r="F14" s="15">
        <v>421150</v>
      </c>
    </row>
    <row r="15" spans="1:6" outlineLevel="1" collapsed="1" x14ac:dyDescent="0.25">
      <c r="A15" s="21" t="s">
        <v>245</v>
      </c>
      <c r="D15" s="14" t="str">
        <f>CONCATENATE(D13," - ",D14)</f>
        <v>Laon - Jeumont</v>
      </c>
      <c r="E15" s="16">
        <f>SUBTOTAL(9,E13:E14)</f>
        <v>9</v>
      </c>
      <c r="F15" s="15">
        <f>SUBTOTAL(9,F13:F14)</f>
        <v>1193221</v>
      </c>
    </row>
    <row r="16" spans="1:6" hidden="1" outlineLevel="2" x14ac:dyDescent="0.25">
      <c r="A16" s="20" t="s">
        <v>32</v>
      </c>
      <c r="B16" s="14" t="s">
        <v>33</v>
      </c>
      <c r="C16" s="14" t="s">
        <v>34</v>
      </c>
      <c r="D16" s="14" t="s">
        <v>35</v>
      </c>
      <c r="E16" s="16">
        <v>16</v>
      </c>
      <c r="F16" s="15">
        <v>633309</v>
      </c>
    </row>
    <row r="17" spans="1:6" outlineLevel="1" collapsed="1" x14ac:dyDescent="0.25">
      <c r="A17" s="21" t="s">
        <v>246</v>
      </c>
      <c r="D17" s="14" t="str">
        <f>D16</f>
        <v>Valenciennes</v>
      </c>
      <c r="E17" s="16">
        <f>SUBTOTAL(9,E16:E16)</f>
        <v>16</v>
      </c>
      <c r="F17" s="15">
        <f>SUBTOTAL(9,F16:F16)</f>
        <v>633309</v>
      </c>
    </row>
    <row r="18" spans="1:6" hidden="1" outlineLevel="2" x14ac:dyDescent="0.25">
      <c r="A18" s="20" t="s">
        <v>67</v>
      </c>
      <c r="B18" s="14" t="s">
        <v>37</v>
      </c>
      <c r="C18" s="14" t="s">
        <v>68</v>
      </c>
      <c r="D18" s="14" t="s">
        <v>69</v>
      </c>
      <c r="E18" s="16">
        <v>5</v>
      </c>
      <c r="F18" s="15">
        <v>167715</v>
      </c>
    </row>
    <row r="19" spans="1:6" hidden="1" outlineLevel="2" x14ac:dyDescent="0.25">
      <c r="A19" s="20" t="s">
        <v>67</v>
      </c>
      <c r="B19" s="14" t="s">
        <v>37</v>
      </c>
      <c r="C19" s="14" t="s">
        <v>68</v>
      </c>
      <c r="D19" s="14" t="s">
        <v>69</v>
      </c>
      <c r="E19" s="16">
        <v>2</v>
      </c>
      <c r="F19" s="15">
        <v>357251</v>
      </c>
    </row>
    <row r="20" spans="1:6" hidden="1" outlineLevel="2" x14ac:dyDescent="0.25">
      <c r="A20" s="20" t="s">
        <v>67</v>
      </c>
      <c r="B20" s="14" t="s">
        <v>37</v>
      </c>
      <c r="C20" s="14" t="s">
        <v>70</v>
      </c>
      <c r="D20" s="14" t="s">
        <v>71</v>
      </c>
      <c r="E20" s="16">
        <v>11</v>
      </c>
      <c r="F20" s="15">
        <v>461961</v>
      </c>
    </row>
    <row r="21" spans="1:6" hidden="1" outlineLevel="2" x14ac:dyDescent="0.25">
      <c r="A21" s="20" t="s">
        <v>67</v>
      </c>
      <c r="B21" s="14" t="s">
        <v>29</v>
      </c>
      <c r="C21" s="14" t="s">
        <v>72</v>
      </c>
      <c r="D21" s="14" t="s">
        <v>73</v>
      </c>
      <c r="E21" s="16">
        <v>1</v>
      </c>
      <c r="F21" s="15">
        <v>49721</v>
      </c>
    </row>
    <row r="22" spans="1:6" hidden="1" outlineLevel="2" x14ac:dyDescent="0.25">
      <c r="A22" s="20" t="s">
        <v>67</v>
      </c>
      <c r="B22" s="14" t="s">
        <v>74</v>
      </c>
      <c r="C22" s="14" t="s">
        <v>75</v>
      </c>
      <c r="D22" s="14" t="s">
        <v>76</v>
      </c>
      <c r="E22" s="16">
        <v>1</v>
      </c>
      <c r="F22" s="15">
        <v>9895</v>
      </c>
    </row>
    <row r="23" spans="1:6" hidden="1" outlineLevel="2" x14ac:dyDescent="0.25">
      <c r="A23" s="20" t="s">
        <v>67</v>
      </c>
      <c r="B23" s="14" t="s">
        <v>9</v>
      </c>
      <c r="C23" s="14" t="s">
        <v>77</v>
      </c>
      <c r="D23" s="14" t="s">
        <v>78</v>
      </c>
      <c r="E23" s="16">
        <v>1</v>
      </c>
      <c r="F23" s="15">
        <v>22140</v>
      </c>
    </row>
    <row r="24" spans="1:6" hidden="1" outlineLevel="2" x14ac:dyDescent="0.25">
      <c r="A24" s="20" t="s">
        <v>67</v>
      </c>
      <c r="B24" s="14" t="s">
        <v>60</v>
      </c>
      <c r="C24" s="14" t="s">
        <v>79</v>
      </c>
      <c r="D24" s="14" t="s">
        <v>80</v>
      </c>
      <c r="E24" s="16">
        <v>1</v>
      </c>
      <c r="F24" s="15">
        <v>38436</v>
      </c>
    </row>
    <row r="25" spans="1:6" hidden="1" outlineLevel="2" x14ac:dyDescent="0.25">
      <c r="A25" s="20" t="s">
        <v>67</v>
      </c>
      <c r="B25" s="14" t="s">
        <v>9</v>
      </c>
      <c r="C25" s="14" t="s">
        <v>77</v>
      </c>
      <c r="D25" s="14" t="s">
        <v>81</v>
      </c>
      <c r="E25" s="16">
        <v>1</v>
      </c>
      <c r="F25" s="15">
        <v>49578</v>
      </c>
    </row>
    <row r="26" spans="1:6" hidden="1" outlineLevel="2" x14ac:dyDescent="0.25">
      <c r="A26" s="20" t="s">
        <v>67</v>
      </c>
      <c r="B26" s="14" t="s">
        <v>33</v>
      </c>
      <c r="C26" s="14" t="s">
        <v>82</v>
      </c>
      <c r="D26" s="14" t="s">
        <v>83</v>
      </c>
      <c r="E26" s="16">
        <v>1</v>
      </c>
      <c r="F26" s="15">
        <v>22360</v>
      </c>
    </row>
    <row r="27" spans="1:6" hidden="1" outlineLevel="2" x14ac:dyDescent="0.25">
      <c r="A27" s="20" t="s">
        <v>67</v>
      </c>
      <c r="B27" s="14" t="s">
        <v>19</v>
      </c>
      <c r="C27" s="14" t="s">
        <v>84</v>
      </c>
      <c r="D27" s="14" t="s">
        <v>85</v>
      </c>
      <c r="E27" s="16">
        <v>1</v>
      </c>
      <c r="F27" s="15">
        <v>204799</v>
      </c>
    </row>
    <row r="28" spans="1:6" hidden="1" outlineLevel="2" x14ac:dyDescent="0.25">
      <c r="A28" s="20" t="s">
        <v>67</v>
      </c>
      <c r="B28" s="14" t="s">
        <v>19</v>
      </c>
      <c r="C28" s="14" t="s">
        <v>84</v>
      </c>
      <c r="D28" s="14" t="s">
        <v>85</v>
      </c>
      <c r="E28" s="16">
        <v>3</v>
      </c>
      <c r="F28" s="15">
        <v>121301</v>
      </c>
    </row>
    <row r="29" spans="1:6" ht="45" outlineLevel="1" collapsed="1" x14ac:dyDescent="0.25">
      <c r="A29" s="21" t="s">
        <v>247</v>
      </c>
      <c r="D29" s="20" t="str">
        <f>CONCATENATE(D18," - ",D19," - ",D20," - ",D21," - ",D22," - ",D23," - ",D24," - ",D25," - ",D26," - ",D27," - ",D28)</f>
        <v>Ivry sur Seine - Ivry sur Seine - Montereau-Fault-Yonne - Barr - Évreux - Montluçon – Saint-Jean - Niort - Saint-Pourçain-sur-Sioule - Saint-Quentin - Villefranche-de-Rouergue - Villefranche-de-Rouergue</v>
      </c>
      <c r="E29" s="16">
        <f>SUBTOTAL(9,E18:E28)</f>
        <v>28</v>
      </c>
      <c r="F29" s="15">
        <f>SUBTOTAL(9,F18:F28)</f>
        <v>1505157</v>
      </c>
    </row>
    <row r="30" spans="1:6" hidden="1" outlineLevel="2" x14ac:dyDescent="0.25">
      <c r="A30" s="20" t="s">
        <v>206</v>
      </c>
      <c r="B30" s="14" t="s">
        <v>9</v>
      </c>
      <c r="C30" s="14" t="s">
        <v>207</v>
      </c>
      <c r="D30" s="14" t="s">
        <v>208</v>
      </c>
      <c r="E30" s="16">
        <v>4</v>
      </c>
      <c r="F30" s="15">
        <v>91500</v>
      </c>
    </row>
    <row r="31" spans="1:6" outlineLevel="1" collapsed="1" x14ac:dyDescent="0.25">
      <c r="A31" s="21" t="s">
        <v>248</v>
      </c>
      <c r="D31" s="14" t="str">
        <f>D30</f>
        <v>Saint Martin d'hères</v>
      </c>
      <c r="E31" s="16">
        <f>SUBTOTAL(9,E30:E30)</f>
        <v>4</v>
      </c>
      <c r="F31" s="15">
        <f>SUBTOTAL(9,F30:F30)</f>
        <v>91500</v>
      </c>
    </row>
    <row r="32" spans="1:6" ht="30" hidden="1" outlineLevel="2" x14ac:dyDescent="0.25">
      <c r="A32" s="20" t="s">
        <v>228</v>
      </c>
      <c r="B32" s="14" t="s">
        <v>121</v>
      </c>
      <c r="C32" s="14" t="s">
        <v>229</v>
      </c>
      <c r="D32" s="14" t="s">
        <v>230</v>
      </c>
      <c r="E32" s="16">
        <v>1</v>
      </c>
      <c r="F32" s="15">
        <v>43252</v>
      </c>
    </row>
    <row r="33" spans="1:6" outlineLevel="1" collapsed="1" x14ac:dyDescent="0.25">
      <c r="A33" s="21" t="s">
        <v>249</v>
      </c>
      <c r="D33" s="14" t="str">
        <f>D32</f>
        <v>Ploeuc L'Hermitage</v>
      </c>
      <c r="E33" s="16">
        <f>SUBTOTAL(9,E32:E32)</f>
        <v>1</v>
      </c>
      <c r="F33" s="15">
        <f>SUBTOTAL(9,F32:F32)</f>
        <v>43252</v>
      </c>
    </row>
    <row r="34" spans="1:6" hidden="1" outlineLevel="2" x14ac:dyDescent="0.25">
      <c r="A34" s="20" t="s">
        <v>8</v>
      </c>
      <c r="B34" s="14" t="s">
        <v>9</v>
      </c>
      <c r="C34" s="14" t="s">
        <v>10</v>
      </c>
      <c r="D34" s="14" t="s">
        <v>11</v>
      </c>
      <c r="E34" s="16">
        <v>46</v>
      </c>
      <c r="F34" s="15">
        <v>3415857</v>
      </c>
    </row>
    <row r="35" spans="1:6" hidden="1" outlineLevel="2" x14ac:dyDescent="0.25">
      <c r="A35" s="20" t="s">
        <v>8</v>
      </c>
      <c r="B35" s="14" t="s">
        <v>9</v>
      </c>
      <c r="C35" s="14" t="s">
        <v>10</v>
      </c>
      <c r="D35" s="14" t="s">
        <v>11</v>
      </c>
      <c r="E35" s="16">
        <v>11</v>
      </c>
      <c r="F35" s="15">
        <v>1116128</v>
      </c>
    </row>
    <row r="36" spans="1:6" hidden="1" outlineLevel="2" x14ac:dyDescent="0.25">
      <c r="A36" s="20" t="s">
        <v>8</v>
      </c>
      <c r="B36" s="14" t="s">
        <v>9</v>
      </c>
      <c r="C36" s="14" t="s">
        <v>10</v>
      </c>
      <c r="D36" s="14" t="s">
        <v>11</v>
      </c>
      <c r="E36" s="16">
        <v>12</v>
      </c>
      <c r="F36" s="15">
        <v>727373</v>
      </c>
    </row>
    <row r="37" spans="1:6" outlineLevel="1" collapsed="1" x14ac:dyDescent="0.25">
      <c r="A37" s="21" t="s">
        <v>250</v>
      </c>
      <c r="D37" s="14" t="str">
        <f>D36</f>
        <v>Saint-Étienne</v>
      </c>
      <c r="E37" s="16">
        <f>SUBTOTAL(9,E34:E36)</f>
        <v>69</v>
      </c>
      <c r="F37" s="15">
        <f>SUBTOTAL(9,F34:F36)</f>
        <v>5259358</v>
      </c>
    </row>
    <row r="38" spans="1:6" hidden="1" outlineLevel="2" x14ac:dyDescent="0.25">
      <c r="A38" s="20" t="s">
        <v>128</v>
      </c>
      <c r="B38" s="14" t="s">
        <v>19</v>
      </c>
      <c r="C38" s="14" t="s">
        <v>97</v>
      </c>
      <c r="D38" s="14" t="s">
        <v>129</v>
      </c>
      <c r="E38" s="16">
        <v>2</v>
      </c>
      <c r="F38" s="15">
        <v>280975</v>
      </c>
    </row>
    <row r="39" spans="1:6" hidden="1" outlineLevel="2" x14ac:dyDescent="0.25">
      <c r="A39" s="20" t="s">
        <v>128</v>
      </c>
      <c r="B39" s="14" t="s">
        <v>19</v>
      </c>
      <c r="C39" s="14" t="s">
        <v>130</v>
      </c>
      <c r="D39" s="14" t="s">
        <v>131</v>
      </c>
      <c r="E39" s="16">
        <v>4</v>
      </c>
      <c r="F39" s="15">
        <v>440393</v>
      </c>
    </row>
    <row r="40" spans="1:6" hidden="1" outlineLevel="2" x14ac:dyDescent="0.25">
      <c r="A40" s="20" t="s">
        <v>128</v>
      </c>
      <c r="B40" s="14" t="s">
        <v>19</v>
      </c>
      <c r="C40" s="14" t="s">
        <v>84</v>
      </c>
      <c r="D40" s="14" t="s">
        <v>132</v>
      </c>
      <c r="E40" s="16">
        <v>3</v>
      </c>
      <c r="F40" s="15">
        <v>221754</v>
      </c>
    </row>
    <row r="41" spans="1:6" hidden="1" outlineLevel="2" x14ac:dyDescent="0.25">
      <c r="A41" s="20" t="s">
        <v>128</v>
      </c>
      <c r="B41" s="14" t="s">
        <v>19</v>
      </c>
      <c r="C41" s="14" t="s">
        <v>133</v>
      </c>
      <c r="D41" s="14" t="s">
        <v>134</v>
      </c>
      <c r="E41" s="16">
        <v>2</v>
      </c>
      <c r="F41" s="15">
        <v>147049</v>
      </c>
    </row>
    <row r="42" spans="1:6" hidden="1" outlineLevel="2" x14ac:dyDescent="0.25">
      <c r="A42" s="20" t="s">
        <v>128</v>
      </c>
      <c r="B42" s="14" t="s">
        <v>19</v>
      </c>
      <c r="C42" s="14" t="s">
        <v>135</v>
      </c>
      <c r="D42" s="14" t="s">
        <v>136</v>
      </c>
      <c r="E42" s="16">
        <v>1</v>
      </c>
      <c r="F42" s="15">
        <v>73301</v>
      </c>
    </row>
    <row r="43" spans="1:6" hidden="1" outlineLevel="2" x14ac:dyDescent="0.25">
      <c r="A43" s="20" t="s">
        <v>128</v>
      </c>
      <c r="B43" s="14" t="s">
        <v>19</v>
      </c>
      <c r="C43" s="14" t="s">
        <v>137</v>
      </c>
      <c r="D43" s="14" t="s">
        <v>138</v>
      </c>
      <c r="E43" s="16">
        <v>1</v>
      </c>
      <c r="F43" s="15">
        <v>36873</v>
      </c>
    </row>
    <row r="44" spans="1:6" hidden="1" outlineLevel="2" x14ac:dyDescent="0.25">
      <c r="A44" s="20" t="s">
        <v>128</v>
      </c>
      <c r="B44" s="14" t="s">
        <v>19</v>
      </c>
      <c r="C44" s="14" t="s">
        <v>139</v>
      </c>
      <c r="D44" s="14" t="s">
        <v>140</v>
      </c>
      <c r="E44" s="16">
        <v>3</v>
      </c>
      <c r="F44" s="15">
        <v>321815</v>
      </c>
    </row>
    <row r="45" spans="1:6" hidden="1" outlineLevel="2" x14ac:dyDescent="0.25">
      <c r="A45" s="20" t="s">
        <v>128</v>
      </c>
      <c r="B45" s="14" t="s">
        <v>19</v>
      </c>
      <c r="C45" s="14" t="s">
        <v>141</v>
      </c>
      <c r="D45" s="14" t="s">
        <v>142</v>
      </c>
      <c r="E45" s="16">
        <v>2</v>
      </c>
      <c r="F45" s="15">
        <v>59005</v>
      </c>
    </row>
    <row r="46" spans="1:6" hidden="1" outlineLevel="2" x14ac:dyDescent="0.25">
      <c r="A46" s="20" t="s">
        <v>128</v>
      </c>
      <c r="B46" s="14" t="s">
        <v>19</v>
      </c>
      <c r="C46" s="14" t="s">
        <v>143</v>
      </c>
      <c r="D46" s="14" t="s">
        <v>144</v>
      </c>
      <c r="E46" s="16">
        <v>3</v>
      </c>
      <c r="F46" s="15">
        <v>344647</v>
      </c>
    </row>
    <row r="47" spans="1:6" hidden="1" outlineLevel="2" x14ac:dyDescent="0.25">
      <c r="A47" s="20" t="s">
        <v>128</v>
      </c>
      <c r="B47" s="14" t="s">
        <v>19</v>
      </c>
      <c r="C47" s="14" t="s">
        <v>125</v>
      </c>
      <c r="D47" s="14" t="s">
        <v>145</v>
      </c>
      <c r="E47" s="16">
        <v>3</v>
      </c>
      <c r="F47" s="15">
        <v>342292</v>
      </c>
    </row>
    <row r="48" spans="1:6" hidden="1" outlineLevel="2" x14ac:dyDescent="0.25">
      <c r="A48" s="20" t="s">
        <v>128</v>
      </c>
      <c r="B48" s="14" t="s">
        <v>19</v>
      </c>
      <c r="C48" s="14" t="s">
        <v>146</v>
      </c>
      <c r="D48" s="14" t="s">
        <v>147</v>
      </c>
      <c r="E48" s="16">
        <v>3</v>
      </c>
      <c r="F48" s="15">
        <v>598035</v>
      </c>
    </row>
    <row r="49" spans="1:6" hidden="1" outlineLevel="2" x14ac:dyDescent="0.25">
      <c r="A49" s="20" t="s">
        <v>128</v>
      </c>
      <c r="B49" s="14" t="s">
        <v>19</v>
      </c>
      <c r="C49" s="14" t="s">
        <v>20</v>
      </c>
      <c r="D49" s="14" t="s">
        <v>148</v>
      </c>
      <c r="E49" s="16">
        <v>3</v>
      </c>
      <c r="F49" s="15">
        <v>307669</v>
      </c>
    </row>
    <row r="50" spans="1:6" hidden="1" outlineLevel="2" x14ac:dyDescent="0.25">
      <c r="A50" s="20" t="s">
        <v>128</v>
      </c>
      <c r="B50" s="14" t="s">
        <v>19</v>
      </c>
      <c r="C50" s="14" t="s">
        <v>84</v>
      </c>
      <c r="D50" s="14" t="s">
        <v>149</v>
      </c>
      <c r="E50" s="16">
        <v>4</v>
      </c>
      <c r="F50" s="15">
        <v>772146</v>
      </c>
    </row>
    <row r="51" spans="1:6" hidden="1" outlineLevel="2" x14ac:dyDescent="0.25">
      <c r="A51" s="20" t="s">
        <v>128</v>
      </c>
      <c r="B51" s="14" t="s">
        <v>19</v>
      </c>
      <c r="C51" s="14" t="s">
        <v>97</v>
      </c>
      <c r="D51" s="14" t="s">
        <v>150</v>
      </c>
      <c r="E51" s="16">
        <v>2</v>
      </c>
      <c r="F51" s="15">
        <v>218322</v>
      </c>
    </row>
    <row r="52" spans="1:6" hidden="1" outlineLevel="2" x14ac:dyDescent="0.25">
      <c r="A52" s="20" t="s">
        <v>128</v>
      </c>
      <c r="B52" s="14" t="s">
        <v>19</v>
      </c>
      <c r="C52" s="14" t="s">
        <v>99</v>
      </c>
      <c r="D52" s="14" t="s">
        <v>151</v>
      </c>
      <c r="E52" s="16">
        <v>2</v>
      </c>
      <c r="F52" s="15">
        <v>139793</v>
      </c>
    </row>
    <row r="53" spans="1:6" hidden="1" outlineLevel="2" x14ac:dyDescent="0.25">
      <c r="A53" s="20" t="s">
        <v>128</v>
      </c>
      <c r="B53" s="14" t="s">
        <v>19</v>
      </c>
      <c r="C53" s="14" t="s">
        <v>135</v>
      </c>
      <c r="D53" s="14" t="s">
        <v>152</v>
      </c>
      <c r="E53" s="16">
        <v>1</v>
      </c>
      <c r="F53" s="15">
        <v>76685</v>
      </c>
    </row>
    <row r="54" spans="1:6" hidden="1" outlineLevel="2" x14ac:dyDescent="0.25">
      <c r="A54" s="20" t="s">
        <v>128</v>
      </c>
      <c r="B54" s="14" t="s">
        <v>19</v>
      </c>
      <c r="C54" s="14" t="s">
        <v>99</v>
      </c>
      <c r="D54" s="14" t="s">
        <v>153</v>
      </c>
      <c r="E54" s="16">
        <v>3</v>
      </c>
      <c r="F54" s="15">
        <v>172587</v>
      </c>
    </row>
    <row r="55" spans="1:6" hidden="1" outlineLevel="2" x14ac:dyDescent="0.25">
      <c r="A55" s="20" t="s">
        <v>128</v>
      </c>
      <c r="B55" s="14" t="s">
        <v>19</v>
      </c>
      <c r="C55" s="14" t="s">
        <v>146</v>
      </c>
      <c r="D55" s="14" t="s">
        <v>154</v>
      </c>
      <c r="E55" s="16">
        <v>3</v>
      </c>
      <c r="F55" s="15">
        <v>599343</v>
      </c>
    </row>
    <row r="56" spans="1:6" hidden="1" outlineLevel="2" x14ac:dyDescent="0.25">
      <c r="A56" s="20" t="s">
        <v>128</v>
      </c>
      <c r="B56" s="14" t="s">
        <v>19</v>
      </c>
      <c r="C56" s="14" t="s">
        <v>125</v>
      </c>
      <c r="D56" s="14" t="s">
        <v>155</v>
      </c>
      <c r="E56" s="16">
        <v>2</v>
      </c>
      <c r="F56" s="15">
        <v>175902</v>
      </c>
    </row>
    <row r="57" spans="1:6" hidden="1" outlineLevel="2" x14ac:dyDescent="0.25">
      <c r="A57" s="20" t="s">
        <v>128</v>
      </c>
      <c r="B57" s="14" t="s">
        <v>19</v>
      </c>
      <c r="C57" s="14" t="s">
        <v>125</v>
      </c>
      <c r="D57" s="14" t="s">
        <v>147</v>
      </c>
      <c r="E57" s="16">
        <v>1</v>
      </c>
      <c r="F57" s="15">
        <v>149080</v>
      </c>
    </row>
    <row r="58" spans="1:6" ht="75" outlineLevel="1" collapsed="1" x14ac:dyDescent="0.25">
      <c r="A58" s="21" t="s">
        <v>251</v>
      </c>
      <c r="D58" s="20" t="str">
        <f>CONCATENATE(D38," - ",D39," - ",D40," - ",D41," - ",D42," - ",D43," - ",D44," - ",D45," - ",D46," - ",D47," - ",D48," - ",D49," - ",D50," - ",D51," - ",D52," - ",D53," - ",D54," - ",D55," - ",D56," - ",D57)</f>
        <v>ANDUZE - AUCH - CAPDENAC GARE - CASTELNAUDARY - CAYLUS - CERET - FIGEAC - FOIX - GRAULHET - LODEVE - LOURDES - MENDE - MILLAU - REMOULINS - REVEL - SAINT ANTONIN NOBLE VAL - SAINT GAUDENS - TARBES - PEZENAS - LOURDES</v>
      </c>
      <c r="E58" s="16">
        <f>SUBTOTAL(9,E38:E57)</f>
        <v>48</v>
      </c>
      <c r="F58" s="15">
        <f>SUBTOTAL(9,F38:F57)</f>
        <v>5477666</v>
      </c>
    </row>
    <row r="59" spans="1:6" hidden="1" outlineLevel="2" x14ac:dyDescent="0.25">
      <c r="A59" s="20" t="s">
        <v>40</v>
      </c>
      <c r="B59" s="14" t="s">
        <v>33</v>
      </c>
      <c r="C59" s="14" t="s">
        <v>34</v>
      </c>
      <c r="D59" s="14" t="s">
        <v>41</v>
      </c>
      <c r="E59" s="16">
        <v>1</v>
      </c>
      <c r="F59" s="15">
        <v>693635</v>
      </c>
    </row>
    <row r="60" spans="1:6" outlineLevel="1" collapsed="1" x14ac:dyDescent="0.25">
      <c r="A60" s="21" t="s">
        <v>252</v>
      </c>
      <c r="D60" s="14" t="str">
        <f>D59</f>
        <v>Roubaix</v>
      </c>
      <c r="E60" s="16">
        <f>SUBTOTAL(9,E59:E59)</f>
        <v>1</v>
      </c>
      <c r="F60" s="15">
        <f>SUBTOTAL(9,F59:F59)</f>
        <v>693635</v>
      </c>
    </row>
    <row r="61" spans="1:6" hidden="1" outlineLevel="2" x14ac:dyDescent="0.25">
      <c r="A61" s="20" t="s">
        <v>233</v>
      </c>
      <c r="B61" s="14" t="s">
        <v>60</v>
      </c>
      <c r="C61" s="14" t="s">
        <v>234</v>
      </c>
      <c r="D61" s="14" t="s">
        <v>235</v>
      </c>
      <c r="E61" s="16">
        <v>2</v>
      </c>
      <c r="F61" s="15">
        <v>75103</v>
      </c>
    </row>
    <row r="62" spans="1:6" outlineLevel="1" collapsed="1" x14ac:dyDescent="0.25">
      <c r="A62" s="21" t="s">
        <v>253</v>
      </c>
      <c r="D62" s="14" t="str">
        <f>D61</f>
        <v>Parthenay</v>
      </c>
      <c r="E62" s="16">
        <f>SUBTOTAL(9,E61:E61)</f>
        <v>2</v>
      </c>
      <c r="F62" s="15">
        <f>SUBTOTAL(9,F61:F61)</f>
        <v>75103</v>
      </c>
    </row>
    <row r="63" spans="1:6" hidden="1" outlineLevel="2" x14ac:dyDescent="0.25">
      <c r="A63" s="20" t="s">
        <v>49</v>
      </c>
      <c r="B63" s="14" t="s">
        <v>33</v>
      </c>
      <c r="C63" s="14" t="s">
        <v>34</v>
      </c>
      <c r="D63" s="14" t="s">
        <v>50</v>
      </c>
      <c r="E63" s="16">
        <v>14</v>
      </c>
      <c r="F63" s="15">
        <v>957814.25</v>
      </c>
    </row>
    <row r="64" spans="1:6" outlineLevel="1" collapsed="1" x14ac:dyDescent="0.25">
      <c r="A64" s="21" t="s">
        <v>254</v>
      </c>
      <c r="D64" s="14" t="str">
        <f>D63</f>
        <v>Tourcoing</v>
      </c>
      <c r="E64" s="16">
        <f>SUBTOTAL(9,E63:E63)</f>
        <v>14</v>
      </c>
      <c r="F64" s="15">
        <f>SUBTOTAL(9,F63:F63)</f>
        <v>957814.25</v>
      </c>
    </row>
    <row r="65" spans="1:6" ht="45" hidden="1" outlineLevel="2" x14ac:dyDescent="0.25">
      <c r="A65" s="20" t="s">
        <v>86</v>
      </c>
      <c r="B65" s="14" t="s">
        <v>74</v>
      </c>
      <c r="C65" s="14" t="s">
        <v>75</v>
      </c>
      <c r="D65" s="14" t="s">
        <v>87</v>
      </c>
      <c r="E65" s="16">
        <v>4</v>
      </c>
      <c r="F65" s="15">
        <v>133148</v>
      </c>
    </row>
    <row r="66" spans="1:6" outlineLevel="1" collapsed="1" x14ac:dyDescent="0.25">
      <c r="A66" s="21" t="s">
        <v>255</v>
      </c>
      <c r="D66" s="14" t="str">
        <f>D65</f>
        <v>Gisors</v>
      </c>
      <c r="E66" s="16">
        <f>SUBTOTAL(9,E65:E65)</f>
        <v>4</v>
      </c>
      <c r="F66" s="15">
        <f>SUBTOTAL(9,F65:F65)</f>
        <v>133148</v>
      </c>
    </row>
    <row r="67" spans="1:6" hidden="1" outlineLevel="2" x14ac:dyDescent="0.25">
      <c r="A67" s="20" t="s">
        <v>164</v>
      </c>
      <c r="B67" s="14" t="s">
        <v>105</v>
      </c>
      <c r="C67" s="14" t="s">
        <v>165</v>
      </c>
      <c r="D67" s="14" t="s">
        <v>166</v>
      </c>
      <c r="E67" s="16">
        <v>1</v>
      </c>
      <c r="F67" s="15">
        <v>83797</v>
      </c>
    </row>
    <row r="68" spans="1:6" hidden="1" outlineLevel="2" x14ac:dyDescent="0.25">
      <c r="A68" s="20" t="s">
        <v>164</v>
      </c>
      <c r="B68" s="14" t="s">
        <v>105</v>
      </c>
      <c r="C68" s="14" t="s">
        <v>165</v>
      </c>
      <c r="D68" s="14" t="s">
        <v>167</v>
      </c>
      <c r="E68" s="16">
        <v>12</v>
      </c>
      <c r="F68" s="15">
        <v>911547</v>
      </c>
    </row>
    <row r="69" spans="1:6" hidden="1" outlineLevel="2" x14ac:dyDescent="0.25">
      <c r="A69" s="20" t="s">
        <v>164</v>
      </c>
      <c r="B69" s="14" t="s">
        <v>105</v>
      </c>
      <c r="C69" s="14" t="s">
        <v>165</v>
      </c>
      <c r="D69" s="14" t="s">
        <v>168</v>
      </c>
      <c r="E69" s="16">
        <v>7</v>
      </c>
      <c r="F69" s="15">
        <v>135600</v>
      </c>
    </row>
    <row r="70" spans="1:6" hidden="1" outlineLevel="2" x14ac:dyDescent="0.25">
      <c r="A70" s="20" t="s">
        <v>164</v>
      </c>
      <c r="B70" s="14" t="s">
        <v>105</v>
      </c>
      <c r="C70" s="14" t="s">
        <v>165</v>
      </c>
      <c r="D70" s="14" t="s">
        <v>169</v>
      </c>
      <c r="E70" s="16">
        <v>2</v>
      </c>
      <c r="F70" s="15">
        <v>109861</v>
      </c>
    </row>
    <row r="71" spans="1:6" hidden="1" outlineLevel="2" x14ac:dyDescent="0.25">
      <c r="A71" s="20" t="s">
        <v>164</v>
      </c>
      <c r="B71" s="14" t="s">
        <v>105</v>
      </c>
      <c r="C71" s="14" t="s">
        <v>165</v>
      </c>
      <c r="D71" s="14" t="s">
        <v>170</v>
      </c>
      <c r="E71" s="16">
        <v>5</v>
      </c>
      <c r="F71" s="15">
        <v>169751</v>
      </c>
    </row>
    <row r="72" spans="1:6" hidden="1" outlineLevel="2" x14ac:dyDescent="0.25">
      <c r="A72" s="20" t="s">
        <v>164</v>
      </c>
      <c r="B72" s="14" t="s">
        <v>105</v>
      </c>
      <c r="C72" s="14" t="s">
        <v>165</v>
      </c>
      <c r="D72" s="14" t="s">
        <v>171</v>
      </c>
      <c r="E72" s="16">
        <v>1</v>
      </c>
      <c r="F72" s="15">
        <v>420751</v>
      </c>
    </row>
    <row r="73" spans="1:6" ht="75" outlineLevel="1" collapsed="1" x14ac:dyDescent="0.25">
      <c r="A73" s="21" t="s">
        <v>256</v>
      </c>
      <c r="D73" s="20" t="str">
        <f>CONCATENATE(D67," - ",D68," - ",D69," - ",D70," - ",D71," - ",D72)</f>
        <v>La Roche-sur-Yon - Fontenay-le-Comte - Chantonnay - Mouilleron-Saint-Germain - La Chataigneraie - Lucon</v>
      </c>
      <c r="E73" s="16">
        <f>SUBTOTAL(9,E67:E72)</f>
        <v>28</v>
      </c>
      <c r="F73" s="15">
        <f>SUBTOTAL(9,F67:F72)</f>
        <v>1831307</v>
      </c>
    </row>
    <row r="74" spans="1:6" hidden="1" outlineLevel="2" x14ac:dyDescent="0.25">
      <c r="A74" s="20" t="s">
        <v>36</v>
      </c>
      <c r="B74" s="14" t="s">
        <v>37</v>
      </c>
      <c r="C74" s="14" t="s">
        <v>38</v>
      </c>
      <c r="D74" s="14" t="s">
        <v>39</v>
      </c>
      <c r="E74" s="16">
        <v>50</v>
      </c>
      <c r="F74" s="15">
        <v>3952032</v>
      </c>
    </row>
    <row r="75" spans="1:6" outlineLevel="1" collapsed="1" x14ac:dyDescent="0.25">
      <c r="A75" s="21" t="s">
        <v>257</v>
      </c>
      <c r="D75" s="14" t="str">
        <f>D74</f>
        <v>Massy - Franciades Opéra</v>
      </c>
      <c r="E75" s="16">
        <f>SUBTOTAL(9,E74:E74)</f>
        <v>50</v>
      </c>
      <c r="F75" s="15">
        <f>SUBTOTAL(9,F74:F74)</f>
        <v>3952032</v>
      </c>
    </row>
    <row r="76" spans="1:6" hidden="1" outlineLevel="2" x14ac:dyDescent="0.25">
      <c r="A76" s="20" t="s">
        <v>88</v>
      </c>
      <c r="B76" s="14" t="s">
        <v>60</v>
      </c>
      <c r="C76" s="14" t="s">
        <v>79</v>
      </c>
      <c r="D76" s="14" t="s">
        <v>80</v>
      </c>
      <c r="E76" s="16">
        <v>1</v>
      </c>
      <c r="F76" s="15">
        <v>1188028</v>
      </c>
    </row>
    <row r="77" spans="1:6" hidden="1" outlineLevel="2" x14ac:dyDescent="0.25">
      <c r="A77" s="20" t="s">
        <v>88</v>
      </c>
      <c r="B77" s="14" t="s">
        <v>60</v>
      </c>
      <c r="C77" s="14" t="s">
        <v>89</v>
      </c>
      <c r="D77" s="14" t="s">
        <v>90</v>
      </c>
      <c r="E77" s="16">
        <v>1</v>
      </c>
      <c r="F77" s="15">
        <v>113502</v>
      </c>
    </row>
    <row r="78" spans="1:6" hidden="1" outlineLevel="2" x14ac:dyDescent="0.25">
      <c r="A78" s="20" t="s">
        <v>88</v>
      </c>
      <c r="B78" s="14" t="s">
        <v>60</v>
      </c>
      <c r="C78" s="14" t="s">
        <v>79</v>
      </c>
      <c r="D78" s="14" t="s">
        <v>91</v>
      </c>
      <c r="E78" s="16">
        <v>2</v>
      </c>
      <c r="F78" s="15">
        <v>167827</v>
      </c>
    </row>
    <row r="79" spans="1:6" ht="45" outlineLevel="1" collapsed="1" x14ac:dyDescent="0.25">
      <c r="A79" s="21" t="s">
        <v>258</v>
      </c>
      <c r="D79" s="20" t="str">
        <f>CONCATENATE(D76," - ",D77," - ",D78)</f>
        <v>Niort - Châtellerault - Saint-Maixent-l'École</v>
      </c>
      <c r="E79" s="16">
        <f>SUBTOTAL(9,E76:E78)</f>
        <v>4</v>
      </c>
      <c r="F79" s="15">
        <f>SUBTOTAL(9,F76:F78)</f>
        <v>1469357</v>
      </c>
    </row>
    <row r="80" spans="1:6" ht="30" hidden="1" outlineLevel="2" x14ac:dyDescent="0.25">
      <c r="A80" s="20" t="s">
        <v>203</v>
      </c>
      <c r="B80" s="14" t="s">
        <v>60</v>
      </c>
      <c r="C80" s="14" t="s">
        <v>204</v>
      </c>
      <c r="D80" s="14" t="s">
        <v>205</v>
      </c>
      <c r="E80" s="16">
        <v>18</v>
      </c>
      <c r="F80" s="15">
        <v>1201267</v>
      </c>
    </row>
    <row r="81" spans="1:6" outlineLevel="1" collapsed="1" x14ac:dyDescent="0.25">
      <c r="A81" s="21" t="s">
        <v>259</v>
      </c>
      <c r="D81" s="14" t="str">
        <f>D80</f>
        <v>Bordeaux</v>
      </c>
      <c r="E81" s="16">
        <f>SUBTOTAL(9,E80:E80)</f>
        <v>18</v>
      </c>
      <c r="F81" s="15">
        <f>SUBTOTAL(9,F80:F80)</f>
        <v>1201267</v>
      </c>
    </row>
    <row r="82" spans="1:6" hidden="1" outlineLevel="2" x14ac:dyDescent="0.25">
      <c r="A82" s="20" t="s">
        <v>180</v>
      </c>
      <c r="B82" s="14" t="s">
        <v>105</v>
      </c>
      <c r="C82" s="14" t="s">
        <v>118</v>
      </c>
      <c r="D82" s="14" t="s">
        <v>181</v>
      </c>
      <c r="E82" s="16">
        <v>1</v>
      </c>
      <c r="F82" s="15">
        <v>46616.65</v>
      </c>
    </row>
    <row r="83" spans="1:6" hidden="1" outlineLevel="2" x14ac:dyDescent="0.25">
      <c r="A83" s="20" t="s">
        <v>180</v>
      </c>
      <c r="B83" s="14" t="s">
        <v>105</v>
      </c>
      <c r="C83" s="14" t="s">
        <v>118</v>
      </c>
      <c r="D83" s="14" t="s">
        <v>182</v>
      </c>
      <c r="E83" s="16">
        <v>2</v>
      </c>
      <c r="F83" s="15">
        <v>54163.35</v>
      </c>
    </row>
    <row r="84" spans="1:6" hidden="1" outlineLevel="2" x14ac:dyDescent="0.25">
      <c r="A84" s="20" t="s">
        <v>180</v>
      </c>
      <c r="B84" s="14" t="s">
        <v>105</v>
      </c>
      <c r="C84" s="14" t="s">
        <v>118</v>
      </c>
      <c r="D84" s="14" t="s">
        <v>183</v>
      </c>
      <c r="E84" s="16">
        <v>1</v>
      </c>
      <c r="F84" s="15">
        <v>120328.75</v>
      </c>
    </row>
    <row r="85" spans="1:6" outlineLevel="1" collapsed="1" x14ac:dyDescent="0.25">
      <c r="A85" s="21" t="s">
        <v>260</v>
      </c>
      <c r="D85" s="20" t="str">
        <f>CONCATENATE(D82," - ",D83," - ",D84)</f>
        <v>Clisson - Nort-Sur-Erdre - Chateaubriant</v>
      </c>
      <c r="E85" s="16">
        <f>SUBTOTAL(9,E82:E84)</f>
        <v>4</v>
      </c>
      <c r="F85" s="15">
        <f>SUBTOTAL(9,F82:F84)</f>
        <v>221108.75</v>
      </c>
    </row>
    <row r="86" spans="1:6" ht="30" hidden="1" outlineLevel="2" x14ac:dyDescent="0.25">
      <c r="A86" s="20" t="s">
        <v>236</v>
      </c>
      <c r="B86" s="14" t="s">
        <v>60</v>
      </c>
      <c r="C86" s="14" t="s">
        <v>204</v>
      </c>
      <c r="D86" s="14" t="s">
        <v>237</v>
      </c>
      <c r="E86" s="16">
        <v>15</v>
      </c>
      <c r="F86" s="15">
        <v>765000</v>
      </c>
    </row>
    <row r="87" spans="1:6" outlineLevel="1" collapsed="1" x14ac:dyDescent="0.25">
      <c r="A87" s="21" t="s">
        <v>261</v>
      </c>
      <c r="D87" s="14" t="str">
        <f>D86</f>
        <v>Lormont</v>
      </c>
      <c r="E87" s="16">
        <f>SUBTOTAL(9,E86:E86)</f>
        <v>15</v>
      </c>
      <c r="F87" s="15">
        <f>SUBTOTAL(9,F86:F86)</f>
        <v>765000</v>
      </c>
    </row>
    <row r="88" spans="1:6" hidden="1" outlineLevel="2" x14ac:dyDescent="0.25">
      <c r="A88" s="20" t="s">
        <v>219</v>
      </c>
      <c r="B88" s="14" t="s">
        <v>60</v>
      </c>
      <c r="C88" s="14" t="s">
        <v>79</v>
      </c>
      <c r="D88" s="14" t="s">
        <v>80</v>
      </c>
      <c r="E88" s="16">
        <v>4</v>
      </c>
      <c r="F88" s="15">
        <v>455098</v>
      </c>
    </row>
    <row r="89" spans="1:6" outlineLevel="1" collapsed="1" x14ac:dyDescent="0.25">
      <c r="A89" s="21" t="s">
        <v>262</v>
      </c>
      <c r="D89" s="14" t="str">
        <f>D88</f>
        <v>Niort</v>
      </c>
      <c r="E89" s="16">
        <f>SUBTOTAL(9,E88:E88)</f>
        <v>4</v>
      </c>
      <c r="F89" s="15">
        <f>SUBTOTAL(9,F88:F88)</f>
        <v>455098</v>
      </c>
    </row>
    <row r="90" spans="1:6" hidden="1" outlineLevel="2" x14ac:dyDescent="0.25">
      <c r="A90" s="20" t="s">
        <v>190</v>
      </c>
      <c r="B90" s="14" t="s">
        <v>29</v>
      </c>
      <c r="C90" s="14" t="s">
        <v>30</v>
      </c>
      <c r="D90" s="14" t="s">
        <v>191</v>
      </c>
      <c r="E90" s="16">
        <v>7</v>
      </c>
      <c r="F90" s="15">
        <v>488287</v>
      </c>
    </row>
    <row r="91" spans="1:6" outlineLevel="1" collapsed="1" x14ac:dyDescent="0.25">
      <c r="A91" s="21" t="s">
        <v>263</v>
      </c>
      <c r="D91" s="14" t="str">
        <f>D90</f>
        <v>Vandoeuvre-les-Nancy</v>
      </c>
      <c r="E91" s="16">
        <f>SUBTOTAL(9,E90:E90)</f>
        <v>7</v>
      </c>
      <c r="F91" s="15">
        <f>SUBTOTAL(9,F90:F90)</f>
        <v>488287</v>
      </c>
    </row>
    <row r="92" spans="1:6" hidden="1" outlineLevel="2" x14ac:dyDescent="0.25">
      <c r="A92" s="20" t="s">
        <v>46</v>
      </c>
      <c r="B92" s="14" t="s">
        <v>29</v>
      </c>
      <c r="C92" s="14" t="s">
        <v>47</v>
      </c>
      <c r="D92" s="14" t="s">
        <v>48</v>
      </c>
      <c r="E92" s="16">
        <v>1</v>
      </c>
      <c r="F92" s="15">
        <v>2201546.5</v>
      </c>
    </row>
    <row r="93" spans="1:6" outlineLevel="1" collapsed="1" x14ac:dyDescent="0.25">
      <c r="A93" s="21" t="s">
        <v>264</v>
      </c>
      <c r="D93" s="14" t="str">
        <f>D92</f>
        <v>Troyes</v>
      </c>
      <c r="E93" s="16">
        <f>SUBTOTAL(9,E92:E92)</f>
        <v>1</v>
      </c>
      <c r="F93" s="15">
        <f>SUBTOTAL(9,F92:F92)</f>
        <v>2201546.5</v>
      </c>
    </row>
    <row r="94" spans="1:6" hidden="1" outlineLevel="2" x14ac:dyDescent="0.25">
      <c r="A94" s="20" t="s">
        <v>28</v>
      </c>
      <c r="B94" s="14" t="s">
        <v>29</v>
      </c>
      <c r="C94" s="14" t="s">
        <v>30</v>
      </c>
      <c r="D94" s="14" t="s">
        <v>31</v>
      </c>
      <c r="E94" s="16">
        <v>1</v>
      </c>
      <c r="F94" s="15">
        <v>161463</v>
      </c>
    </row>
    <row r="95" spans="1:6" outlineLevel="1" collapsed="1" x14ac:dyDescent="0.25">
      <c r="A95" s="21" t="s">
        <v>265</v>
      </c>
      <c r="D95" s="14" t="str">
        <f>D94</f>
        <v>Nancy</v>
      </c>
      <c r="E95" s="16">
        <f>SUBTOTAL(9,E94:E94)</f>
        <v>1</v>
      </c>
      <c r="F95" s="15">
        <f>SUBTOTAL(9,F94:F94)</f>
        <v>161463</v>
      </c>
    </row>
    <row r="96" spans="1:6" hidden="1" outlineLevel="2" x14ac:dyDescent="0.25">
      <c r="A96" s="20" t="s">
        <v>59</v>
      </c>
      <c r="B96" s="14" t="s">
        <v>60</v>
      </c>
      <c r="C96" s="14" t="s">
        <v>61</v>
      </c>
      <c r="D96" s="14" t="s">
        <v>62</v>
      </c>
      <c r="E96" s="16">
        <v>1</v>
      </c>
      <c r="F96" s="15">
        <v>367700</v>
      </c>
    </row>
    <row r="97" spans="1:6" hidden="1" outlineLevel="2" x14ac:dyDescent="0.25">
      <c r="A97" s="20" t="s">
        <v>59</v>
      </c>
      <c r="B97" s="14" t="s">
        <v>60</v>
      </c>
      <c r="C97" s="14" t="s">
        <v>61</v>
      </c>
      <c r="D97" s="14" t="s">
        <v>63</v>
      </c>
      <c r="E97" s="16">
        <v>1</v>
      </c>
      <c r="F97" s="15">
        <v>423160</v>
      </c>
    </row>
    <row r="98" spans="1:6" hidden="1" outlineLevel="2" x14ac:dyDescent="0.25">
      <c r="A98" s="20" t="s">
        <v>59</v>
      </c>
      <c r="B98" s="14" t="s">
        <v>60</v>
      </c>
      <c r="C98" s="14" t="s">
        <v>61</v>
      </c>
      <c r="D98" s="14" t="s">
        <v>62</v>
      </c>
      <c r="E98" s="16">
        <v>1</v>
      </c>
      <c r="F98" s="15">
        <v>330070</v>
      </c>
    </row>
    <row r="99" spans="1:6" hidden="1" outlineLevel="2" x14ac:dyDescent="0.25">
      <c r="A99" s="20" t="s">
        <v>59</v>
      </c>
      <c r="B99" s="14" t="s">
        <v>60</v>
      </c>
      <c r="C99" s="14" t="s">
        <v>61</v>
      </c>
      <c r="D99" s="14" t="s">
        <v>64</v>
      </c>
      <c r="E99" s="16">
        <v>3</v>
      </c>
      <c r="F99" s="15">
        <v>101271</v>
      </c>
    </row>
    <row r="100" spans="1:6" hidden="1" outlineLevel="2" x14ac:dyDescent="0.25">
      <c r="A100" s="20" t="s">
        <v>59</v>
      </c>
      <c r="B100" s="14" t="s">
        <v>60</v>
      </c>
      <c r="C100" s="14" t="s">
        <v>61</v>
      </c>
      <c r="D100" s="14" t="s">
        <v>65</v>
      </c>
      <c r="E100" s="16">
        <v>2</v>
      </c>
      <c r="F100" s="15">
        <v>72840</v>
      </c>
    </row>
    <row r="101" spans="1:6" hidden="1" outlineLevel="2" x14ac:dyDescent="0.25">
      <c r="A101" s="20" t="s">
        <v>59</v>
      </c>
      <c r="B101" s="14" t="s">
        <v>60</v>
      </c>
      <c r="C101" s="14" t="s">
        <v>61</v>
      </c>
      <c r="D101" s="14" t="s">
        <v>65</v>
      </c>
      <c r="E101" s="16">
        <v>1</v>
      </c>
      <c r="F101" s="15">
        <v>43141</v>
      </c>
    </row>
    <row r="102" spans="1:6" hidden="1" outlineLevel="2" x14ac:dyDescent="0.25">
      <c r="A102" s="20" t="s">
        <v>59</v>
      </c>
      <c r="B102" s="14" t="s">
        <v>60</v>
      </c>
      <c r="C102" s="14" t="s">
        <v>61</v>
      </c>
      <c r="D102" s="14" t="s">
        <v>65</v>
      </c>
      <c r="E102" s="16">
        <v>1</v>
      </c>
      <c r="F102" s="15">
        <v>206169</v>
      </c>
    </row>
    <row r="103" spans="1:6" hidden="1" outlineLevel="2" x14ac:dyDescent="0.25">
      <c r="A103" s="20" t="s">
        <v>59</v>
      </c>
      <c r="B103" s="14" t="s">
        <v>60</v>
      </c>
      <c r="C103" s="14" t="s">
        <v>61</v>
      </c>
      <c r="D103" s="14" t="s">
        <v>66</v>
      </c>
      <c r="E103" s="16">
        <v>1</v>
      </c>
      <c r="F103" s="15">
        <v>55819</v>
      </c>
    </row>
    <row r="104" spans="1:6" hidden="1" outlineLevel="2" x14ac:dyDescent="0.25">
      <c r="A104" s="20" t="s">
        <v>59</v>
      </c>
      <c r="B104" s="14" t="s">
        <v>60</v>
      </c>
      <c r="C104" s="14" t="s">
        <v>61</v>
      </c>
      <c r="D104" s="14" t="s">
        <v>66</v>
      </c>
      <c r="E104" s="16">
        <v>1</v>
      </c>
      <c r="F104" s="15">
        <v>65337</v>
      </c>
    </row>
    <row r="105" spans="1:6" hidden="1" outlineLevel="2" x14ac:dyDescent="0.25">
      <c r="A105" s="20" t="s">
        <v>59</v>
      </c>
      <c r="B105" s="14" t="s">
        <v>60</v>
      </c>
      <c r="C105" s="14" t="s">
        <v>61</v>
      </c>
      <c r="D105" s="14" t="s">
        <v>66</v>
      </c>
      <c r="E105" s="16">
        <v>1</v>
      </c>
      <c r="F105" s="15">
        <v>92639</v>
      </c>
    </row>
    <row r="106" spans="1:6" hidden="1" outlineLevel="2" x14ac:dyDescent="0.25">
      <c r="A106" s="20" t="s">
        <v>59</v>
      </c>
      <c r="B106" s="14" t="s">
        <v>60</v>
      </c>
      <c r="C106" s="14" t="s">
        <v>61</v>
      </c>
      <c r="D106" s="14" t="s">
        <v>62</v>
      </c>
      <c r="E106" s="16">
        <v>1</v>
      </c>
      <c r="F106" s="15">
        <v>54390</v>
      </c>
    </row>
    <row r="107" spans="1:6" ht="75" outlineLevel="1" collapsed="1" x14ac:dyDescent="0.25">
      <c r="A107" s="21" t="s">
        <v>266</v>
      </c>
      <c r="D107" s="20" t="str">
        <f>CONCATENATE(D96," - ",D97," - ",D98," - ",D99," - ",D100," - ",D101," - ",D102," - ",D103," - ",D104," - ",D105," - ",D106)</f>
        <v>Rochefort - Rochefort - Terrain - Rochefort - Jonzac - Surgères - Surgères - Surgères - Marennes-Hiers-Brouage - Marennes-Hiers-Brouage - Marennes-Hiers-Brouage - Rochefort</v>
      </c>
      <c r="E107" s="16">
        <f>SUBTOTAL(9,E96:E106)</f>
        <v>14</v>
      </c>
      <c r="F107" s="15">
        <f>SUBTOTAL(9,F96:F106)</f>
        <v>1812536</v>
      </c>
    </row>
    <row r="108" spans="1:6" hidden="1" outlineLevel="2" x14ac:dyDescent="0.25">
      <c r="A108" s="20" t="s">
        <v>209</v>
      </c>
      <c r="B108" s="14" t="s">
        <v>60</v>
      </c>
      <c r="C108" s="14" t="s">
        <v>61</v>
      </c>
      <c r="D108" s="14" t="s">
        <v>210</v>
      </c>
      <c r="E108" s="16">
        <v>1</v>
      </c>
      <c r="F108" s="15">
        <v>23833</v>
      </c>
    </row>
    <row r="109" spans="1:6" hidden="1" outlineLevel="2" x14ac:dyDescent="0.25">
      <c r="A109" s="20" t="s">
        <v>209</v>
      </c>
      <c r="B109" s="14" t="s">
        <v>60</v>
      </c>
      <c r="C109" s="14" t="s">
        <v>61</v>
      </c>
      <c r="D109" s="14" t="s">
        <v>210</v>
      </c>
      <c r="E109" s="16">
        <v>1</v>
      </c>
      <c r="F109" s="15">
        <v>13236</v>
      </c>
    </row>
    <row r="110" spans="1:6" hidden="1" outlineLevel="2" x14ac:dyDescent="0.25">
      <c r="A110" s="20" t="s">
        <v>209</v>
      </c>
      <c r="B110" s="14" t="s">
        <v>60</v>
      </c>
      <c r="C110" s="14" t="s">
        <v>61</v>
      </c>
      <c r="D110" s="14" t="s">
        <v>210</v>
      </c>
      <c r="E110" s="16">
        <v>1</v>
      </c>
      <c r="F110" s="15">
        <v>54482</v>
      </c>
    </row>
    <row r="111" spans="1:6" hidden="1" outlineLevel="2" x14ac:dyDescent="0.25">
      <c r="A111" s="20" t="s">
        <v>209</v>
      </c>
      <c r="B111" s="14" t="s">
        <v>60</v>
      </c>
      <c r="C111" s="14" t="s">
        <v>61</v>
      </c>
      <c r="D111" s="14" t="s">
        <v>211</v>
      </c>
      <c r="E111" s="16">
        <v>1</v>
      </c>
      <c r="F111" s="15">
        <v>28734</v>
      </c>
    </row>
    <row r="112" spans="1:6" hidden="1" outlineLevel="2" x14ac:dyDescent="0.25">
      <c r="A112" s="20" t="s">
        <v>209</v>
      </c>
      <c r="B112" s="14" t="s">
        <v>60</v>
      </c>
      <c r="C112" s="14" t="s">
        <v>61</v>
      </c>
      <c r="D112" s="14" t="s">
        <v>211</v>
      </c>
      <c r="E112" s="16">
        <v>1</v>
      </c>
      <c r="F112" s="15">
        <v>27334</v>
      </c>
    </row>
    <row r="113" spans="1:6" hidden="1" outlineLevel="2" x14ac:dyDescent="0.25">
      <c r="A113" s="20" t="s">
        <v>209</v>
      </c>
      <c r="B113" s="14" t="s">
        <v>60</v>
      </c>
      <c r="C113" s="14" t="s">
        <v>61</v>
      </c>
      <c r="D113" s="14" t="s">
        <v>211</v>
      </c>
      <c r="E113" s="16">
        <v>1</v>
      </c>
      <c r="F113" s="15">
        <v>43312</v>
      </c>
    </row>
    <row r="114" spans="1:6" hidden="1" outlineLevel="2" x14ac:dyDescent="0.25">
      <c r="A114" s="20" t="s">
        <v>209</v>
      </c>
      <c r="B114" s="14" t="s">
        <v>60</v>
      </c>
      <c r="C114" s="14" t="s">
        <v>61</v>
      </c>
      <c r="D114" s="14" t="s">
        <v>212</v>
      </c>
      <c r="E114" s="16">
        <v>2</v>
      </c>
      <c r="F114" s="15">
        <v>74285</v>
      </c>
    </row>
    <row r="115" spans="1:6" hidden="1" outlineLevel="2" x14ac:dyDescent="0.25">
      <c r="A115" s="20" t="s">
        <v>209</v>
      </c>
      <c r="B115" s="14" t="s">
        <v>60</v>
      </c>
      <c r="C115" s="14" t="s">
        <v>61</v>
      </c>
      <c r="D115" s="14" t="s">
        <v>212</v>
      </c>
      <c r="E115" s="16">
        <v>1</v>
      </c>
      <c r="F115" s="15">
        <v>70002</v>
      </c>
    </row>
    <row r="116" spans="1:6" ht="60" outlineLevel="1" collapsed="1" x14ac:dyDescent="0.25">
      <c r="A116" s="21" t="s">
        <v>267</v>
      </c>
      <c r="D116" s="20" t="str">
        <f>CONCATENATE(D108," - ",D109," - ",D110," - ",D111," - ",D112," - ",D113," - ",D114," - ",D115)</f>
        <v>PONS - PONS - PONS - MONTENDRE - MONTENDRE - MONTENDRE - MIRAMBEAU - MIRAMBEAU</v>
      </c>
      <c r="E116" s="16">
        <f>SUBTOTAL(9,E108:E115)</f>
        <v>9</v>
      </c>
      <c r="F116" s="15">
        <f>SUBTOTAL(9,F108:F115)</f>
        <v>335218</v>
      </c>
    </row>
    <row r="117" spans="1:6" ht="30" hidden="1" outlineLevel="2" x14ac:dyDescent="0.25">
      <c r="A117" s="20" t="s">
        <v>175</v>
      </c>
      <c r="B117" s="14" t="s">
        <v>52</v>
      </c>
      <c r="C117" s="14" t="s">
        <v>53</v>
      </c>
      <c r="D117" s="14" t="s">
        <v>176</v>
      </c>
      <c r="E117" s="16">
        <v>11</v>
      </c>
      <c r="F117" s="15">
        <v>779492</v>
      </c>
    </row>
    <row r="118" spans="1:6" outlineLevel="1" collapsed="1" x14ac:dyDescent="0.25">
      <c r="A118" s="21" t="s">
        <v>268</v>
      </c>
      <c r="D118" s="14" t="str">
        <f>D117</f>
        <v>Toulon</v>
      </c>
      <c r="E118" s="16">
        <f>SUBTOTAL(9,E117:E117)</f>
        <v>11</v>
      </c>
      <c r="F118" s="15">
        <f>SUBTOTAL(9,F117:F117)</f>
        <v>779492</v>
      </c>
    </row>
    <row r="119" spans="1:6" hidden="1" outlineLevel="2" x14ac:dyDescent="0.25">
      <c r="A119" s="20" t="s">
        <v>217</v>
      </c>
      <c r="B119" s="14" t="s">
        <v>9</v>
      </c>
      <c r="C119" s="14" t="s">
        <v>10</v>
      </c>
      <c r="D119" s="14" t="s">
        <v>218</v>
      </c>
      <c r="E119" s="16">
        <v>5</v>
      </c>
      <c r="F119" s="15">
        <v>234587</v>
      </c>
    </row>
    <row r="120" spans="1:6" outlineLevel="1" collapsed="1" x14ac:dyDescent="0.25">
      <c r="A120" s="21" t="s">
        <v>269</v>
      </c>
      <c r="D120" s="14" t="str">
        <f>D119</f>
        <v>Saint-Etienne</v>
      </c>
      <c r="E120" s="16">
        <f>SUBTOTAL(9,E119:E119)</f>
        <v>5</v>
      </c>
      <c r="F120" s="15">
        <f>SUBTOTAL(9,F119:F119)</f>
        <v>234587</v>
      </c>
    </row>
    <row r="121" spans="1:6" hidden="1" outlineLevel="2" x14ac:dyDescent="0.25">
      <c r="A121" s="20" t="s">
        <v>213</v>
      </c>
      <c r="B121" s="14" t="s">
        <v>121</v>
      </c>
      <c r="C121" s="14" t="s">
        <v>214</v>
      </c>
      <c r="D121" s="14" t="s">
        <v>215</v>
      </c>
      <c r="E121" s="16">
        <v>1</v>
      </c>
      <c r="F121" s="15">
        <v>257680</v>
      </c>
    </row>
    <row r="122" spans="1:6" hidden="1" outlineLevel="2" x14ac:dyDescent="0.25">
      <c r="A122" s="20" t="s">
        <v>213</v>
      </c>
      <c r="B122" s="14" t="s">
        <v>121</v>
      </c>
      <c r="C122" s="14" t="s">
        <v>214</v>
      </c>
      <c r="D122" s="14" t="s">
        <v>215</v>
      </c>
      <c r="E122" s="16">
        <v>1</v>
      </c>
      <c r="F122" s="15">
        <v>201079</v>
      </c>
    </row>
    <row r="123" spans="1:6" outlineLevel="1" collapsed="1" x14ac:dyDescent="0.25">
      <c r="A123" s="21" t="s">
        <v>270</v>
      </c>
      <c r="D123" s="14" t="str">
        <f>D122</f>
        <v>Rostrenen</v>
      </c>
      <c r="E123" s="16">
        <f>SUBTOTAL(9,E121:E122)</f>
        <v>2</v>
      </c>
      <c r="F123" s="15">
        <f>SUBTOTAL(9,F121:F122)</f>
        <v>458759</v>
      </c>
    </row>
    <row r="124" spans="1:6" hidden="1" outlineLevel="2" x14ac:dyDescent="0.25">
      <c r="A124" s="20" t="s">
        <v>216</v>
      </c>
      <c r="B124" s="14" t="s">
        <v>121</v>
      </c>
      <c r="C124" s="14" t="s">
        <v>214</v>
      </c>
      <c r="D124" s="14" t="s">
        <v>215</v>
      </c>
      <c r="E124" s="16">
        <v>1</v>
      </c>
      <c r="F124" s="15">
        <v>170979</v>
      </c>
    </row>
    <row r="125" spans="1:6" outlineLevel="1" collapsed="1" x14ac:dyDescent="0.25">
      <c r="A125" s="21" t="s">
        <v>271</v>
      </c>
      <c r="D125" s="14" t="str">
        <f>D124</f>
        <v>Rostrenen</v>
      </c>
      <c r="E125" s="16">
        <f>SUBTOTAL(9,E124:E124)</f>
        <v>1</v>
      </c>
      <c r="F125" s="15">
        <f>SUBTOTAL(9,F124:F124)</f>
        <v>170979</v>
      </c>
    </row>
    <row r="126" spans="1:6" hidden="1" outlineLevel="2" x14ac:dyDescent="0.25">
      <c r="A126" s="20" t="s">
        <v>159</v>
      </c>
      <c r="B126" s="14" t="s">
        <v>29</v>
      </c>
      <c r="C126" s="14" t="s">
        <v>102</v>
      </c>
      <c r="D126" s="14" t="s">
        <v>160</v>
      </c>
      <c r="E126" s="16">
        <v>13</v>
      </c>
      <c r="F126" s="15">
        <v>181680</v>
      </c>
    </row>
    <row r="127" spans="1:6" outlineLevel="1" collapsed="1" x14ac:dyDescent="0.25">
      <c r="A127" s="21" t="s">
        <v>272</v>
      </c>
      <c r="D127" s="14" t="str">
        <f>D126</f>
        <v>Sarreguemines</v>
      </c>
      <c r="E127" s="16">
        <f>SUBTOTAL(9,E126:E126)</f>
        <v>13</v>
      </c>
      <c r="F127" s="15">
        <f>SUBTOTAL(9,F126:F126)</f>
        <v>181680</v>
      </c>
    </row>
    <row r="128" spans="1:6" hidden="1" outlineLevel="2" x14ac:dyDescent="0.25">
      <c r="A128" s="20" t="s">
        <v>196</v>
      </c>
      <c r="B128" s="14" t="s">
        <v>121</v>
      </c>
      <c r="C128" s="14" t="s">
        <v>197</v>
      </c>
      <c r="D128" s="14" t="s">
        <v>198</v>
      </c>
      <c r="E128" s="16">
        <v>1</v>
      </c>
      <c r="F128" s="15">
        <v>178314</v>
      </c>
    </row>
    <row r="129" spans="1:6" hidden="1" outlineLevel="2" x14ac:dyDescent="0.25">
      <c r="A129" s="20" t="s">
        <v>196</v>
      </c>
      <c r="B129" s="14" t="s">
        <v>121</v>
      </c>
      <c r="C129" s="14" t="s">
        <v>197</v>
      </c>
      <c r="D129" s="14" t="s">
        <v>199</v>
      </c>
      <c r="E129" s="16">
        <v>2</v>
      </c>
      <c r="F129" s="15">
        <v>198928</v>
      </c>
    </row>
    <row r="130" spans="1:6" hidden="1" outlineLevel="2" x14ac:dyDescent="0.25">
      <c r="A130" s="20" t="s">
        <v>196</v>
      </c>
      <c r="B130" s="14" t="s">
        <v>121</v>
      </c>
      <c r="C130" s="14" t="s">
        <v>200</v>
      </c>
      <c r="D130" s="14" t="s">
        <v>201</v>
      </c>
      <c r="E130" s="16">
        <v>1</v>
      </c>
      <c r="F130" s="15">
        <v>36394</v>
      </c>
    </row>
    <row r="131" spans="1:6" hidden="1" outlineLevel="2" x14ac:dyDescent="0.25">
      <c r="A131" s="20" t="s">
        <v>196</v>
      </c>
      <c r="B131" s="14" t="s">
        <v>121</v>
      </c>
      <c r="C131" s="14" t="s">
        <v>200</v>
      </c>
      <c r="D131" s="14" t="s">
        <v>202</v>
      </c>
      <c r="E131" s="16">
        <v>2</v>
      </c>
      <c r="F131" s="15">
        <v>213717</v>
      </c>
    </row>
    <row r="132" spans="1:6" ht="30" outlineLevel="1" collapsed="1" x14ac:dyDescent="0.25">
      <c r="A132" s="21" t="s">
        <v>273</v>
      </c>
      <c r="D132" s="20" t="str">
        <f>CONCATENATE(D128," - ",D129," - ",D130," - ",D131)</f>
        <v>Lannion - Loudéac - Briec de l'odet - Morlaix</v>
      </c>
      <c r="E132" s="16">
        <f>SUBTOTAL(9,E128:E131)</f>
        <v>6</v>
      </c>
      <c r="F132" s="15">
        <f>SUBTOTAL(9,F128:F131)</f>
        <v>627353</v>
      </c>
    </row>
    <row r="133" spans="1:6" hidden="1" outlineLevel="2" x14ac:dyDescent="0.25">
      <c r="A133" s="20" t="s">
        <v>222</v>
      </c>
      <c r="B133" s="14" t="s">
        <v>223</v>
      </c>
      <c r="C133" s="14" t="s">
        <v>224</v>
      </c>
      <c r="D133" s="14" t="s">
        <v>225</v>
      </c>
      <c r="E133" s="16">
        <v>1</v>
      </c>
      <c r="F133" s="15">
        <v>43148</v>
      </c>
    </row>
    <row r="134" spans="1:6" hidden="1" outlineLevel="2" x14ac:dyDescent="0.25">
      <c r="A134" s="20" t="s">
        <v>222</v>
      </c>
      <c r="B134" s="14" t="s">
        <v>223</v>
      </c>
      <c r="C134" s="14" t="s">
        <v>224</v>
      </c>
      <c r="D134" s="14" t="s">
        <v>226</v>
      </c>
      <c r="E134" s="16">
        <v>2</v>
      </c>
      <c r="F134" s="15">
        <v>80687</v>
      </c>
    </row>
    <row r="135" spans="1:6" hidden="1" outlineLevel="2" x14ac:dyDescent="0.25">
      <c r="A135" s="20" t="s">
        <v>222</v>
      </c>
      <c r="B135" s="14" t="s">
        <v>223</v>
      </c>
      <c r="C135" s="14" t="s">
        <v>224</v>
      </c>
      <c r="D135" s="14" t="s">
        <v>227</v>
      </c>
      <c r="E135" s="16">
        <v>1</v>
      </c>
      <c r="F135" s="15">
        <v>116250</v>
      </c>
    </row>
    <row r="136" spans="1:6" outlineLevel="1" collapsed="1" x14ac:dyDescent="0.25">
      <c r="A136" s="21" t="s">
        <v>274</v>
      </c>
      <c r="D136" s="20" t="str">
        <f>CONCATENATE(D133," - ",D134," - ",D135)</f>
        <v>Saint-Amand Montrond - Saint Georges sur La Prée - Vouzeron</v>
      </c>
      <c r="E136" s="16">
        <f>SUBTOTAL(9,E133:E135)</f>
        <v>4</v>
      </c>
      <c r="F136" s="15">
        <f>SUBTOTAL(9,F133:F135)</f>
        <v>240085</v>
      </c>
    </row>
    <row r="137" spans="1:6" hidden="1" outlineLevel="2" x14ac:dyDescent="0.25">
      <c r="A137" s="20" t="s">
        <v>220</v>
      </c>
      <c r="B137" s="14" t="s">
        <v>60</v>
      </c>
      <c r="C137" s="14" t="s">
        <v>204</v>
      </c>
      <c r="D137" s="14" t="s">
        <v>221</v>
      </c>
      <c r="E137" s="16">
        <v>3</v>
      </c>
      <c r="F137" s="15">
        <v>212375</v>
      </c>
    </row>
    <row r="138" spans="1:6" hidden="1" outlineLevel="2" x14ac:dyDescent="0.25">
      <c r="A138" s="20" t="s">
        <v>220</v>
      </c>
      <c r="B138" s="14" t="s">
        <v>60</v>
      </c>
      <c r="C138" s="14" t="s">
        <v>204</v>
      </c>
      <c r="D138" s="14" t="s">
        <v>221</v>
      </c>
      <c r="E138" s="16">
        <v>1</v>
      </c>
      <c r="F138" s="15">
        <v>150466</v>
      </c>
    </row>
    <row r="139" spans="1:6" hidden="1" outlineLevel="2" x14ac:dyDescent="0.25">
      <c r="A139" s="20" t="s">
        <v>220</v>
      </c>
      <c r="B139" s="14" t="s">
        <v>60</v>
      </c>
      <c r="C139" s="14" t="s">
        <v>204</v>
      </c>
      <c r="D139" s="14" t="s">
        <v>221</v>
      </c>
      <c r="E139" s="16">
        <v>2</v>
      </c>
      <c r="F139" s="15">
        <v>106725</v>
      </c>
    </row>
    <row r="140" spans="1:6" outlineLevel="1" collapsed="1" x14ac:dyDescent="0.25">
      <c r="A140" s="21" t="s">
        <v>275</v>
      </c>
      <c r="D140" s="14" t="str">
        <f>D139</f>
        <v>Libourne</v>
      </c>
      <c r="E140" s="16">
        <f>SUBTOTAL(9,E137:E139)</f>
        <v>6</v>
      </c>
      <c r="F140" s="15">
        <f>SUBTOTAL(9,F137:F139)</f>
        <v>469566</v>
      </c>
    </row>
    <row r="141" spans="1:6" ht="30" hidden="1" outlineLevel="2" x14ac:dyDescent="0.25">
      <c r="A141" s="20" t="s">
        <v>231</v>
      </c>
      <c r="B141" s="14" t="s">
        <v>37</v>
      </c>
      <c r="C141" s="14" t="s">
        <v>93</v>
      </c>
      <c r="D141" s="14" t="s">
        <v>232</v>
      </c>
      <c r="E141" s="16">
        <v>6</v>
      </c>
      <c r="F141" s="15">
        <v>924807</v>
      </c>
    </row>
    <row r="142" spans="1:6" outlineLevel="1" collapsed="1" x14ac:dyDescent="0.25">
      <c r="A142" s="21" t="s">
        <v>276</v>
      </c>
      <c r="D142" s="14" t="str">
        <f>D141</f>
        <v>La Courneuve</v>
      </c>
      <c r="E142" s="16">
        <f>SUBTOTAL(9,E141:E141)</f>
        <v>6</v>
      </c>
      <c r="F142" s="15">
        <f>SUBTOTAL(9,F141:F141)</f>
        <v>924807</v>
      </c>
    </row>
    <row r="143" spans="1:6" hidden="1" outlineLevel="2" x14ac:dyDescent="0.25">
      <c r="A143" s="20" t="s">
        <v>112</v>
      </c>
      <c r="B143" s="14" t="s">
        <v>37</v>
      </c>
      <c r="C143" s="14" t="s">
        <v>38</v>
      </c>
      <c r="D143" s="14" t="s">
        <v>113</v>
      </c>
      <c r="E143" s="16">
        <v>2</v>
      </c>
      <c r="F143" s="15">
        <v>209940</v>
      </c>
    </row>
    <row r="144" spans="1:6" hidden="1" outlineLevel="2" x14ac:dyDescent="0.25">
      <c r="A144" s="20" t="s">
        <v>112</v>
      </c>
      <c r="B144" s="14" t="s">
        <v>37</v>
      </c>
      <c r="C144" s="14" t="s">
        <v>38</v>
      </c>
      <c r="D144" s="14" t="s">
        <v>114</v>
      </c>
      <c r="E144" s="16">
        <v>4</v>
      </c>
      <c r="F144" s="15">
        <v>470193</v>
      </c>
    </row>
    <row r="145" spans="1:6" hidden="1" outlineLevel="2" x14ac:dyDescent="0.25">
      <c r="A145" s="20" t="s">
        <v>112</v>
      </c>
      <c r="B145" s="14" t="s">
        <v>37</v>
      </c>
      <c r="C145" s="14" t="s">
        <v>38</v>
      </c>
      <c r="D145" s="14" t="s">
        <v>115</v>
      </c>
      <c r="E145" s="16">
        <v>2</v>
      </c>
      <c r="F145" s="15">
        <v>217432</v>
      </c>
    </row>
    <row r="146" spans="1:6" hidden="1" outlineLevel="2" x14ac:dyDescent="0.25">
      <c r="A146" s="20" t="s">
        <v>112</v>
      </c>
      <c r="B146" s="14" t="s">
        <v>37</v>
      </c>
      <c r="C146" s="14" t="s">
        <v>38</v>
      </c>
      <c r="D146" s="14" t="s">
        <v>115</v>
      </c>
      <c r="E146" s="16">
        <v>2</v>
      </c>
      <c r="F146" s="15">
        <v>140032</v>
      </c>
    </row>
    <row r="147" spans="1:6" hidden="1" outlineLevel="2" x14ac:dyDescent="0.25">
      <c r="A147" s="20" t="s">
        <v>112</v>
      </c>
      <c r="B147" s="14" t="s">
        <v>37</v>
      </c>
      <c r="C147" s="14" t="s">
        <v>38</v>
      </c>
      <c r="D147" s="14" t="s">
        <v>116</v>
      </c>
      <c r="E147" s="16">
        <v>7</v>
      </c>
      <c r="F147" s="15">
        <v>516135</v>
      </c>
    </row>
    <row r="148" spans="1:6" outlineLevel="1" collapsed="1" x14ac:dyDescent="0.25">
      <c r="A148" s="21" t="s">
        <v>277</v>
      </c>
      <c r="D148" s="20" t="str">
        <f>CONCATENATE(D143," - ",D144," - ",D145," - ",D146," - ",D147)</f>
        <v>Breuillet - Saint-Michel-sur-Orge - Sainte-Geneviève-des-Bois - Sainte-Geneviève-des-Bois - Arpajon</v>
      </c>
      <c r="E148" s="16">
        <f>SUBTOTAL(9,E143:E147)</f>
        <v>17</v>
      </c>
      <c r="F148" s="15">
        <f>SUBTOTAL(9,F143:F147)</f>
        <v>1553732</v>
      </c>
    </row>
    <row r="149" spans="1:6" hidden="1" outlineLevel="2" x14ac:dyDescent="0.25">
      <c r="A149" s="20" t="s">
        <v>124</v>
      </c>
      <c r="B149" s="14" t="s">
        <v>19</v>
      </c>
      <c r="C149" s="14" t="s">
        <v>125</v>
      </c>
      <c r="D149" s="14" t="s">
        <v>126</v>
      </c>
      <c r="E149" s="16" t="s">
        <v>127</v>
      </c>
      <c r="F149" s="15">
        <v>21761</v>
      </c>
    </row>
    <row r="150" spans="1:6" hidden="1" outlineLevel="2" x14ac:dyDescent="0.25">
      <c r="A150" s="20" t="s">
        <v>124</v>
      </c>
      <c r="B150" s="14" t="s">
        <v>19</v>
      </c>
      <c r="C150" s="14" t="s">
        <v>125</v>
      </c>
      <c r="D150" s="14" t="s">
        <v>126</v>
      </c>
      <c r="E150" s="16">
        <v>1</v>
      </c>
      <c r="F150" s="15">
        <v>20733</v>
      </c>
    </row>
    <row r="151" spans="1:6" hidden="1" outlineLevel="2" x14ac:dyDescent="0.25">
      <c r="A151" s="20" t="s">
        <v>124</v>
      </c>
      <c r="B151" s="14" t="s">
        <v>19</v>
      </c>
      <c r="C151" s="14" t="s">
        <v>125</v>
      </c>
      <c r="D151" s="14" t="s">
        <v>126</v>
      </c>
      <c r="E151" s="16">
        <v>1</v>
      </c>
      <c r="F151" s="15">
        <v>21761</v>
      </c>
    </row>
    <row r="152" spans="1:6" hidden="1" outlineLevel="2" x14ac:dyDescent="0.25">
      <c r="A152" s="20" t="s">
        <v>124</v>
      </c>
      <c r="B152" s="14" t="s">
        <v>19</v>
      </c>
      <c r="C152" s="14" t="s">
        <v>125</v>
      </c>
      <c r="D152" s="14" t="s">
        <v>126</v>
      </c>
      <c r="E152" s="16">
        <v>1</v>
      </c>
      <c r="F152" s="15">
        <v>95247</v>
      </c>
    </row>
    <row r="153" spans="1:6" hidden="1" outlineLevel="2" x14ac:dyDescent="0.25">
      <c r="A153" s="20" t="s">
        <v>124</v>
      </c>
      <c r="B153" s="14" t="s">
        <v>19</v>
      </c>
      <c r="C153" s="14" t="s">
        <v>125</v>
      </c>
      <c r="D153" s="14" t="s">
        <v>126</v>
      </c>
      <c r="E153" s="16">
        <v>1</v>
      </c>
      <c r="F153" s="15">
        <v>22754</v>
      </c>
    </row>
    <row r="154" spans="1:6" hidden="1" outlineLevel="2" x14ac:dyDescent="0.25">
      <c r="A154" s="20" t="s">
        <v>124</v>
      </c>
      <c r="B154" s="14" t="s">
        <v>19</v>
      </c>
      <c r="C154" s="14" t="s">
        <v>125</v>
      </c>
      <c r="D154" s="14" t="s">
        <v>126</v>
      </c>
      <c r="E154" s="16">
        <v>1</v>
      </c>
      <c r="F154" s="15">
        <v>47643</v>
      </c>
    </row>
    <row r="155" spans="1:6" hidden="1" outlineLevel="2" x14ac:dyDescent="0.25">
      <c r="A155" s="20" t="s">
        <v>124</v>
      </c>
      <c r="B155" s="14" t="s">
        <v>19</v>
      </c>
      <c r="C155" s="14" t="s">
        <v>125</v>
      </c>
      <c r="D155" s="14" t="s">
        <v>126</v>
      </c>
      <c r="E155" s="16">
        <v>1</v>
      </c>
      <c r="F155" s="15">
        <v>19178</v>
      </c>
    </row>
    <row r="156" spans="1:6" hidden="1" outlineLevel="2" x14ac:dyDescent="0.25">
      <c r="A156" s="20" t="s">
        <v>124</v>
      </c>
      <c r="B156" s="14" t="s">
        <v>19</v>
      </c>
      <c r="C156" s="14" t="s">
        <v>125</v>
      </c>
      <c r="D156" s="14" t="s">
        <v>126</v>
      </c>
      <c r="E156" s="16">
        <v>1</v>
      </c>
      <c r="F156" s="15">
        <v>76541</v>
      </c>
    </row>
    <row r="157" spans="1:6" hidden="1" outlineLevel="2" x14ac:dyDescent="0.25">
      <c r="A157" s="20" t="s">
        <v>124</v>
      </c>
      <c r="B157" s="14" t="s">
        <v>19</v>
      </c>
      <c r="C157" s="14" t="s">
        <v>125</v>
      </c>
      <c r="D157" s="14" t="s">
        <v>126</v>
      </c>
      <c r="E157" s="16">
        <v>1</v>
      </c>
      <c r="F157" s="15">
        <v>112133</v>
      </c>
    </row>
    <row r="158" spans="1:6" hidden="1" outlineLevel="2" x14ac:dyDescent="0.25">
      <c r="A158" s="20" t="s">
        <v>124</v>
      </c>
      <c r="B158" s="14" t="s">
        <v>19</v>
      </c>
      <c r="C158" s="14" t="s">
        <v>125</v>
      </c>
      <c r="D158" s="14" t="s">
        <v>126</v>
      </c>
      <c r="E158" s="16">
        <v>1</v>
      </c>
      <c r="F158" s="15">
        <v>35797</v>
      </c>
    </row>
    <row r="159" spans="1:6" hidden="1" outlineLevel="2" x14ac:dyDescent="0.25">
      <c r="A159" s="20" t="s">
        <v>124</v>
      </c>
      <c r="B159" s="14" t="s">
        <v>19</v>
      </c>
      <c r="C159" s="14" t="s">
        <v>125</v>
      </c>
      <c r="D159" s="14" t="s">
        <v>126</v>
      </c>
      <c r="E159" s="16">
        <v>1</v>
      </c>
      <c r="F159" s="15">
        <v>80227</v>
      </c>
    </row>
    <row r="160" spans="1:6" hidden="1" outlineLevel="2" x14ac:dyDescent="0.25">
      <c r="A160" s="20" t="s">
        <v>124</v>
      </c>
      <c r="B160" s="14" t="s">
        <v>19</v>
      </c>
      <c r="C160" s="14" t="s">
        <v>125</v>
      </c>
      <c r="D160" s="14" t="s">
        <v>126</v>
      </c>
      <c r="E160" s="16">
        <v>1</v>
      </c>
      <c r="F160" s="15">
        <v>141416</v>
      </c>
    </row>
    <row r="161" spans="1:6" hidden="1" outlineLevel="2" x14ac:dyDescent="0.25">
      <c r="A161" s="20" t="s">
        <v>124</v>
      </c>
      <c r="B161" s="14" t="s">
        <v>19</v>
      </c>
      <c r="C161" s="14" t="s">
        <v>125</v>
      </c>
      <c r="D161" s="14" t="s">
        <v>126</v>
      </c>
      <c r="E161" s="16">
        <v>1</v>
      </c>
      <c r="F161" s="15">
        <v>22845</v>
      </c>
    </row>
    <row r="162" spans="1:6" hidden="1" outlineLevel="2" x14ac:dyDescent="0.25">
      <c r="A162" s="20" t="s">
        <v>124</v>
      </c>
      <c r="B162" s="14" t="s">
        <v>19</v>
      </c>
      <c r="C162" s="14" t="s">
        <v>125</v>
      </c>
      <c r="D162" s="14" t="s">
        <v>126</v>
      </c>
      <c r="E162" s="16">
        <v>1</v>
      </c>
      <c r="F162" s="15">
        <v>148615</v>
      </c>
    </row>
    <row r="163" spans="1:6" hidden="1" outlineLevel="2" x14ac:dyDescent="0.25">
      <c r="A163" s="20" t="s">
        <v>124</v>
      </c>
      <c r="B163" s="14" t="s">
        <v>19</v>
      </c>
      <c r="C163" s="14" t="s">
        <v>125</v>
      </c>
      <c r="D163" s="14" t="s">
        <v>126</v>
      </c>
      <c r="E163" s="16">
        <v>1</v>
      </c>
      <c r="F163" s="15">
        <v>121944</v>
      </c>
    </row>
    <row r="164" spans="1:6" hidden="1" outlineLevel="2" x14ac:dyDescent="0.25">
      <c r="A164" s="20" t="s">
        <v>124</v>
      </c>
      <c r="B164" s="14" t="s">
        <v>19</v>
      </c>
      <c r="C164" s="14" t="s">
        <v>125</v>
      </c>
      <c r="D164" s="14" t="s">
        <v>126</v>
      </c>
      <c r="E164" s="16">
        <v>1</v>
      </c>
      <c r="F164" s="15">
        <v>35624</v>
      </c>
    </row>
    <row r="165" spans="1:6" hidden="1" outlineLevel="2" x14ac:dyDescent="0.25">
      <c r="A165" s="20" t="s">
        <v>124</v>
      </c>
      <c r="B165" s="14" t="s">
        <v>19</v>
      </c>
      <c r="C165" s="14" t="s">
        <v>125</v>
      </c>
      <c r="D165" s="14" t="s">
        <v>126</v>
      </c>
      <c r="E165" s="16">
        <v>1</v>
      </c>
      <c r="F165" s="15">
        <v>76087</v>
      </c>
    </row>
    <row r="166" spans="1:6" outlineLevel="1" collapsed="1" x14ac:dyDescent="0.25">
      <c r="A166" s="21" t="s">
        <v>278</v>
      </c>
      <c r="D166" s="14" t="str">
        <f>D165</f>
        <v>Béziers</v>
      </c>
      <c r="E166" s="16">
        <f>SUBTOTAL(9,E149:E165)</f>
        <v>16</v>
      </c>
      <c r="F166" s="15">
        <f>SUBTOTAL(9,F149:F165)</f>
        <v>1100306</v>
      </c>
    </row>
    <row r="167" spans="1:6" hidden="1" outlineLevel="2" x14ac:dyDescent="0.25">
      <c r="A167" s="20" t="s">
        <v>55</v>
      </c>
      <c r="B167" s="14" t="s">
        <v>56</v>
      </c>
      <c r="C167" s="14" t="s">
        <v>57</v>
      </c>
      <c r="D167" s="14" t="s">
        <v>58</v>
      </c>
      <c r="E167" s="16">
        <v>1</v>
      </c>
      <c r="F167" s="15">
        <v>19725</v>
      </c>
    </row>
    <row r="168" spans="1:6" hidden="1" outlineLevel="2" x14ac:dyDescent="0.25">
      <c r="A168" s="20" t="s">
        <v>55</v>
      </c>
      <c r="B168" s="14" t="s">
        <v>56</v>
      </c>
      <c r="C168" s="14" t="s">
        <v>57</v>
      </c>
      <c r="D168" s="14" t="s">
        <v>58</v>
      </c>
      <c r="E168" s="16">
        <v>1</v>
      </c>
      <c r="F168" s="15">
        <v>5875</v>
      </c>
    </row>
    <row r="169" spans="1:6" hidden="1" outlineLevel="2" x14ac:dyDescent="0.25">
      <c r="A169" s="20" t="s">
        <v>55</v>
      </c>
      <c r="B169" s="14" t="s">
        <v>56</v>
      </c>
      <c r="C169" s="14" t="s">
        <v>57</v>
      </c>
      <c r="D169" s="14" t="s">
        <v>58</v>
      </c>
      <c r="E169" s="16">
        <v>1</v>
      </c>
      <c r="F169" s="15">
        <v>18829</v>
      </c>
    </row>
    <row r="170" spans="1:6" hidden="1" outlineLevel="2" x14ac:dyDescent="0.25">
      <c r="A170" s="20" t="s">
        <v>55</v>
      </c>
      <c r="B170" s="14" t="s">
        <v>56</v>
      </c>
      <c r="C170" s="14" t="s">
        <v>57</v>
      </c>
      <c r="D170" s="14" t="s">
        <v>58</v>
      </c>
      <c r="E170" s="16">
        <v>1</v>
      </c>
      <c r="F170" s="15">
        <v>17155</v>
      </c>
    </row>
    <row r="171" spans="1:6" hidden="1" outlineLevel="2" x14ac:dyDescent="0.25">
      <c r="A171" s="20" t="s">
        <v>55</v>
      </c>
      <c r="B171" s="14" t="s">
        <v>56</v>
      </c>
      <c r="C171" s="14" t="s">
        <v>57</v>
      </c>
      <c r="D171" s="14" t="s">
        <v>58</v>
      </c>
      <c r="E171" s="16">
        <v>1</v>
      </c>
      <c r="F171" s="15">
        <v>23695</v>
      </c>
    </row>
    <row r="172" spans="1:6" hidden="1" outlineLevel="2" x14ac:dyDescent="0.25">
      <c r="A172" s="20" t="s">
        <v>55</v>
      </c>
      <c r="B172" s="14" t="s">
        <v>56</v>
      </c>
      <c r="C172" s="14" t="s">
        <v>57</v>
      </c>
      <c r="D172" s="14" t="s">
        <v>58</v>
      </c>
      <c r="E172" s="16">
        <v>1</v>
      </c>
      <c r="F172" s="15">
        <v>78400</v>
      </c>
    </row>
    <row r="173" spans="1:6" outlineLevel="1" collapsed="1" x14ac:dyDescent="0.25">
      <c r="A173" s="21" t="s">
        <v>279</v>
      </c>
      <c r="D173" s="14" t="str">
        <f>D172</f>
        <v>Belfort</v>
      </c>
      <c r="E173" s="16">
        <f>SUBTOTAL(9,E167:E172)</f>
        <v>6</v>
      </c>
      <c r="F173" s="15">
        <f>SUBTOTAL(9,F167:F172)</f>
        <v>163679</v>
      </c>
    </row>
    <row r="174" spans="1:6" hidden="1" outlineLevel="2" x14ac:dyDescent="0.25">
      <c r="A174" s="20" t="s">
        <v>43</v>
      </c>
      <c r="B174" s="14" t="s">
        <v>29</v>
      </c>
      <c r="C174" s="14" t="s">
        <v>44</v>
      </c>
      <c r="D174" s="14" t="s">
        <v>45</v>
      </c>
      <c r="E174" s="16">
        <v>3</v>
      </c>
      <c r="F174" s="15">
        <v>200000</v>
      </c>
    </row>
    <row r="175" spans="1:6" outlineLevel="1" collapsed="1" x14ac:dyDescent="0.25">
      <c r="A175" s="21" t="s">
        <v>280</v>
      </c>
      <c r="D175" s="14" t="str">
        <f>D174</f>
        <v>Châlons-en-Champagne</v>
      </c>
      <c r="E175" s="16">
        <f>SUBTOTAL(9,E174:E174)</f>
        <v>3</v>
      </c>
      <c r="F175" s="15">
        <f>SUBTOTAL(9,F174:F174)</f>
        <v>200000</v>
      </c>
    </row>
    <row r="176" spans="1:6" hidden="1" outlineLevel="2" x14ac:dyDescent="0.25">
      <c r="A176" s="20" t="s">
        <v>92</v>
      </c>
      <c r="B176" s="14" t="s">
        <v>37</v>
      </c>
      <c r="C176" s="14" t="s">
        <v>93</v>
      </c>
      <c r="D176" s="14" t="s">
        <v>94</v>
      </c>
      <c r="E176" s="16">
        <v>4</v>
      </c>
      <c r="F176" s="15">
        <v>613459</v>
      </c>
    </row>
    <row r="177" spans="1:6" hidden="1" outlineLevel="2" x14ac:dyDescent="0.25">
      <c r="A177" s="20" t="s">
        <v>92</v>
      </c>
      <c r="B177" s="14" t="s">
        <v>37</v>
      </c>
      <c r="C177" s="14" t="s">
        <v>93</v>
      </c>
      <c r="D177" s="14" t="s">
        <v>94</v>
      </c>
      <c r="E177" s="16">
        <v>2</v>
      </c>
      <c r="F177" s="15">
        <v>314230.27</v>
      </c>
    </row>
    <row r="178" spans="1:6" hidden="1" outlineLevel="2" x14ac:dyDescent="0.25">
      <c r="A178" s="20" t="s">
        <v>92</v>
      </c>
      <c r="B178" s="14" t="s">
        <v>37</v>
      </c>
      <c r="C178" s="14" t="s">
        <v>93</v>
      </c>
      <c r="D178" s="14" t="s">
        <v>94</v>
      </c>
      <c r="E178" s="16">
        <v>2</v>
      </c>
      <c r="F178" s="15">
        <v>627259</v>
      </c>
    </row>
    <row r="179" spans="1:6" hidden="1" outlineLevel="2" x14ac:dyDescent="0.25">
      <c r="A179" s="20" t="s">
        <v>92</v>
      </c>
      <c r="B179" s="14" t="s">
        <v>37</v>
      </c>
      <c r="C179" s="14" t="s">
        <v>93</v>
      </c>
      <c r="D179" s="14" t="s">
        <v>94</v>
      </c>
      <c r="E179" s="16">
        <v>4</v>
      </c>
      <c r="F179" s="15">
        <v>850834</v>
      </c>
    </row>
    <row r="180" spans="1:6" outlineLevel="1" collapsed="1" x14ac:dyDescent="0.25">
      <c r="A180" s="21" t="s">
        <v>281</v>
      </c>
      <c r="D180" s="14" t="str">
        <f>D179</f>
        <v>Saint-Denis</v>
      </c>
      <c r="E180" s="16">
        <f>SUBTOTAL(9,E176:E179)</f>
        <v>12</v>
      </c>
      <c r="F180" s="15">
        <f>SUBTOTAL(9,F176:F179)</f>
        <v>2405782.27</v>
      </c>
    </row>
    <row r="181" spans="1:6" hidden="1" outlineLevel="2" x14ac:dyDescent="0.25">
      <c r="A181" s="20" t="s">
        <v>120</v>
      </c>
      <c r="B181" s="14" t="s">
        <v>121</v>
      </c>
      <c r="C181" s="14" t="s">
        <v>122</v>
      </c>
      <c r="D181" s="14" t="s">
        <v>123</v>
      </c>
      <c r="E181" s="16">
        <v>10</v>
      </c>
      <c r="F181" s="15">
        <v>238001</v>
      </c>
    </row>
    <row r="182" spans="1:6" hidden="1" outlineLevel="2" x14ac:dyDescent="0.25">
      <c r="A182" s="20" t="s">
        <v>120</v>
      </c>
      <c r="B182" s="14" t="s">
        <v>121</v>
      </c>
      <c r="C182" s="14" t="s">
        <v>122</v>
      </c>
      <c r="D182" s="14" t="s">
        <v>123</v>
      </c>
      <c r="E182" s="16">
        <v>11</v>
      </c>
      <c r="F182" s="15">
        <v>366725</v>
      </c>
    </row>
    <row r="183" spans="1:6" hidden="1" outlineLevel="2" x14ac:dyDescent="0.25">
      <c r="A183" s="20" t="s">
        <v>120</v>
      </c>
      <c r="B183" s="14" t="s">
        <v>121</v>
      </c>
      <c r="C183" s="14" t="s">
        <v>122</v>
      </c>
      <c r="D183" s="14" t="s">
        <v>123</v>
      </c>
      <c r="E183" s="16">
        <v>5</v>
      </c>
      <c r="F183" s="15">
        <v>206682</v>
      </c>
    </row>
    <row r="184" spans="1:6" hidden="1" outlineLevel="2" x14ac:dyDescent="0.25">
      <c r="A184" s="20" t="s">
        <v>120</v>
      </c>
      <c r="B184" s="14" t="s">
        <v>121</v>
      </c>
      <c r="C184" s="14" t="s">
        <v>122</v>
      </c>
      <c r="D184" s="14" t="s">
        <v>123</v>
      </c>
      <c r="E184" s="16">
        <v>6</v>
      </c>
      <c r="F184" s="15">
        <v>349943</v>
      </c>
    </row>
    <row r="185" spans="1:6" outlineLevel="1" collapsed="1" x14ac:dyDescent="0.25">
      <c r="A185" s="21" t="s">
        <v>282</v>
      </c>
      <c r="D185" s="14" t="str">
        <f>D184</f>
        <v>BREST</v>
      </c>
      <c r="E185" s="16">
        <f>SUBTOTAL(9,E181:E184)</f>
        <v>32</v>
      </c>
      <c r="F185" s="15">
        <f>SUBTOTAL(9,F181:F184)</f>
        <v>1161351</v>
      </c>
    </row>
    <row r="186" spans="1:6" hidden="1" outlineLevel="2" x14ac:dyDescent="0.25">
      <c r="A186" s="20" t="s">
        <v>156</v>
      </c>
      <c r="B186" s="14" t="s">
        <v>60</v>
      </c>
      <c r="C186" s="14" t="s">
        <v>157</v>
      </c>
      <c r="D186" s="14" t="s">
        <v>158</v>
      </c>
      <c r="E186" s="16">
        <v>2</v>
      </c>
      <c r="F186" s="15">
        <v>24964</v>
      </c>
    </row>
    <row r="187" spans="1:6" outlineLevel="1" collapsed="1" x14ac:dyDescent="0.25">
      <c r="A187" s="21" t="s">
        <v>283</v>
      </c>
      <c r="D187" s="14" t="str">
        <f>D186</f>
        <v>Pau</v>
      </c>
      <c r="E187" s="16">
        <f>SUBTOTAL(9,E186:E186)</f>
        <v>2</v>
      </c>
      <c r="F187" s="15">
        <f>SUBTOTAL(9,F186:F186)</f>
        <v>24964</v>
      </c>
    </row>
    <row r="188" spans="1:6" ht="45" hidden="1" outlineLevel="2" x14ac:dyDescent="0.25">
      <c r="A188" s="20" t="s">
        <v>184</v>
      </c>
      <c r="B188" s="14" t="s">
        <v>29</v>
      </c>
      <c r="C188" s="14" t="s">
        <v>185</v>
      </c>
      <c r="D188" s="14" t="s">
        <v>186</v>
      </c>
      <c r="E188" s="16">
        <v>3</v>
      </c>
      <c r="F188" s="15">
        <v>171700.6</v>
      </c>
    </row>
    <row r="189" spans="1:6" ht="45" hidden="1" outlineLevel="2" x14ac:dyDescent="0.25">
      <c r="A189" s="20" t="s">
        <v>184</v>
      </c>
      <c r="B189" s="14" t="s">
        <v>29</v>
      </c>
      <c r="C189" s="14" t="s">
        <v>185</v>
      </c>
      <c r="D189" s="14" t="s">
        <v>187</v>
      </c>
      <c r="E189" s="16">
        <v>2</v>
      </c>
      <c r="F189" s="15">
        <v>108481.13</v>
      </c>
    </row>
    <row r="190" spans="1:6" ht="45" hidden="1" outlineLevel="2" x14ac:dyDescent="0.25">
      <c r="A190" s="20" t="s">
        <v>184</v>
      </c>
      <c r="B190" s="14" t="s">
        <v>29</v>
      </c>
      <c r="C190" s="14" t="s">
        <v>185</v>
      </c>
      <c r="D190" s="14" t="s">
        <v>188</v>
      </c>
      <c r="E190" s="16">
        <v>1</v>
      </c>
      <c r="F190" s="15">
        <v>57843.5</v>
      </c>
    </row>
    <row r="191" spans="1:6" ht="45" hidden="1" outlineLevel="2" x14ac:dyDescent="0.25">
      <c r="A191" s="20" t="s">
        <v>184</v>
      </c>
      <c r="B191" s="14" t="s">
        <v>29</v>
      </c>
      <c r="C191" s="14" t="s">
        <v>185</v>
      </c>
      <c r="D191" s="14" t="s">
        <v>189</v>
      </c>
      <c r="E191" s="16">
        <v>1</v>
      </c>
      <c r="F191" s="15">
        <v>25702.5</v>
      </c>
    </row>
    <row r="192" spans="1:6" ht="45" hidden="1" outlineLevel="2" x14ac:dyDescent="0.25">
      <c r="A192" s="20" t="s">
        <v>184</v>
      </c>
      <c r="B192" s="14" t="s">
        <v>29</v>
      </c>
      <c r="C192" s="14" t="s">
        <v>185</v>
      </c>
      <c r="D192" s="14" t="s">
        <v>186</v>
      </c>
      <c r="E192" s="16">
        <v>3</v>
      </c>
      <c r="F192" s="15">
        <v>171700.6</v>
      </c>
    </row>
    <row r="193" spans="1:6" ht="45" hidden="1" outlineLevel="2" x14ac:dyDescent="0.25">
      <c r="A193" s="20" t="s">
        <v>184</v>
      </c>
      <c r="B193" s="14" t="s">
        <v>29</v>
      </c>
      <c r="C193" s="14" t="s">
        <v>185</v>
      </c>
      <c r="D193" s="14" t="s">
        <v>187</v>
      </c>
      <c r="E193" s="16">
        <v>4</v>
      </c>
      <c r="F193" s="15">
        <v>216963</v>
      </c>
    </row>
    <row r="194" spans="1:6" ht="45" hidden="1" outlineLevel="2" x14ac:dyDescent="0.25">
      <c r="A194" s="20" t="s">
        <v>184</v>
      </c>
      <c r="B194" s="14" t="s">
        <v>29</v>
      </c>
      <c r="C194" s="14" t="s">
        <v>185</v>
      </c>
      <c r="D194" s="14" t="s">
        <v>188</v>
      </c>
      <c r="E194" s="16">
        <v>1</v>
      </c>
      <c r="F194" s="15">
        <v>57843.5</v>
      </c>
    </row>
    <row r="195" spans="1:6" ht="45" hidden="1" outlineLevel="2" x14ac:dyDescent="0.25">
      <c r="A195" s="20" t="s">
        <v>184</v>
      </c>
      <c r="B195" s="14" t="s">
        <v>29</v>
      </c>
      <c r="C195" s="14" t="s">
        <v>185</v>
      </c>
      <c r="D195" s="14" t="s">
        <v>189</v>
      </c>
      <c r="E195" s="16">
        <v>1</v>
      </c>
      <c r="F195" s="15">
        <v>25702.5</v>
      </c>
    </row>
    <row r="196" spans="1:6" ht="60" outlineLevel="1" collapsed="1" x14ac:dyDescent="0.25">
      <c r="A196" s="21" t="s">
        <v>284</v>
      </c>
      <c r="D196" s="20" t="str">
        <f>CONCATENATE(D188," - ",D189," - ",D190," - ",D191," - ",D192," - ",D193," - ",D194," - ",D195)</f>
        <v>Charleville-Mézières - Sedan - Nouzonville - Vrigne aux Bois - Charleville-Mézières - Sedan - Nouzonville - Vrigne aux Bois</v>
      </c>
      <c r="E196" s="16">
        <f>SUBTOTAL(9,E188:E195)</f>
        <v>16</v>
      </c>
      <c r="F196" s="15">
        <f>SUBTOTAL(9,F188:F195)</f>
        <v>835937.33</v>
      </c>
    </row>
    <row r="197" spans="1:6" hidden="1" outlineLevel="2" x14ac:dyDescent="0.25">
      <c r="A197" s="20" t="s">
        <v>117</v>
      </c>
      <c r="B197" s="14" t="s">
        <v>105</v>
      </c>
      <c r="C197" s="14" t="s">
        <v>118</v>
      </c>
      <c r="D197" s="14" t="s">
        <v>119</v>
      </c>
      <c r="E197" s="16">
        <v>10</v>
      </c>
      <c r="F197" s="15">
        <v>1326693</v>
      </c>
    </row>
    <row r="198" spans="1:6" hidden="1" outlineLevel="2" x14ac:dyDescent="0.25">
      <c r="A198" s="20" t="s">
        <v>117</v>
      </c>
      <c r="B198" s="14" t="s">
        <v>105</v>
      </c>
      <c r="C198" s="14" t="s">
        <v>118</v>
      </c>
      <c r="D198" s="14" t="s">
        <v>119</v>
      </c>
      <c r="E198" s="16">
        <v>15</v>
      </c>
      <c r="F198" s="15">
        <v>1159525</v>
      </c>
    </row>
    <row r="199" spans="1:6" outlineLevel="1" collapsed="1" x14ac:dyDescent="0.25">
      <c r="A199" s="21" t="s">
        <v>285</v>
      </c>
      <c r="D199" s="14" t="str">
        <f>D198</f>
        <v>SAINT NAZAIRE</v>
      </c>
      <c r="E199" s="16">
        <f>SUBTOTAL(9,E197:E198)</f>
        <v>25</v>
      </c>
      <c r="F199" s="15">
        <f>SUBTOTAL(9,F197:F198)</f>
        <v>2486218</v>
      </c>
    </row>
    <row r="200" spans="1:6" ht="30" hidden="1" outlineLevel="2" x14ac:dyDescent="0.25">
      <c r="A200" s="20" t="s">
        <v>161</v>
      </c>
      <c r="B200" s="14" t="s">
        <v>52</v>
      </c>
      <c r="C200" s="14" t="s">
        <v>162</v>
      </c>
      <c r="D200" s="14" t="s">
        <v>163</v>
      </c>
      <c r="E200" s="16">
        <v>1</v>
      </c>
      <c r="F200" s="15">
        <v>160427</v>
      </c>
    </row>
    <row r="201" spans="1:6" ht="30" hidden="1" outlineLevel="2" x14ac:dyDescent="0.25">
      <c r="A201" s="20" t="s">
        <v>161</v>
      </c>
      <c r="B201" s="14" t="s">
        <v>52</v>
      </c>
      <c r="C201" s="14" t="s">
        <v>162</v>
      </c>
      <c r="D201" s="14" t="s">
        <v>163</v>
      </c>
      <c r="E201" s="16">
        <v>1</v>
      </c>
      <c r="F201" s="15">
        <v>231772</v>
      </c>
    </row>
    <row r="202" spans="1:6" ht="30" hidden="1" outlineLevel="2" x14ac:dyDescent="0.25">
      <c r="A202" s="20" t="s">
        <v>161</v>
      </c>
      <c r="B202" s="14" t="s">
        <v>52</v>
      </c>
      <c r="C202" s="14" t="s">
        <v>162</v>
      </c>
      <c r="D202" s="14" t="s">
        <v>163</v>
      </c>
      <c r="E202" s="16">
        <v>1</v>
      </c>
      <c r="F202" s="15">
        <v>59974</v>
      </c>
    </row>
    <row r="203" spans="1:6" ht="30" hidden="1" outlineLevel="2" x14ac:dyDescent="0.25">
      <c r="A203" s="20" t="s">
        <v>161</v>
      </c>
      <c r="B203" s="14" t="s">
        <v>52</v>
      </c>
      <c r="C203" s="14" t="s">
        <v>162</v>
      </c>
      <c r="D203" s="14" t="s">
        <v>163</v>
      </c>
      <c r="E203" s="16">
        <v>1</v>
      </c>
      <c r="F203" s="15">
        <v>67978</v>
      </c>
    </row>
    <row r="204" spans="1:6" ht="30" hidden="1" outlineLevel="2" x14ac:dyDescent="0.25">
      <c r="A204" s="20" t="s">
        <v>161</v>
      </c>
      <c r="B204" s="14" t="s">
        <v>52</v>
      </c>
      <c r="C204" s="14" t="s">
        <v>162</v>
      </c>
      <c r="D204" s="14" t="s">
        <v>163</v>
      </c>
      <c r="E204" s="16">
        <v>1</v>
      </c>
      <c r="F204" s="15">
        <v>58022</v>
      </c>
    </row>
    <row r="205" spans="1:6" ht="30" hidden="1" outlineLevel="2" x14ac:dyDescent="0.25">
      <c r="A205" s="20" t="s">
        <v>161</v>
      </c>
      <c r="B205" s="14" t="s">
        <v>52</v>
      </c>
      <c r="C205" s="14" t="s">
        <v>162</v>
      </c>
      <c r="D205" s="14" t="s">
        <v>163</v>
      </c>
      <c r="E205" s="16">
        <v>1</v>
      </c>
      <c r="F205" s="15">
        <v>83322</v>
      </c>
    </row>
    <row r="206" spans="1:6" ht="30" hidden="1" outlineLevel="2" x14ac:dyDescent="0.25">
      <c r="A206" s="20" t="s">
        <v>161</v>
      </c>
      <c r="B206" s="14" t="s">
        <v>52</v>
      </c>
      <c r="C206" s="14" t="s">
        <v>162</v>
      </c>
      <c r="D206" s="14" t="s">
        <v>163</v>
      </c>
      <c r="E206" s="16">
        <v>1</v>
      </c>
      <c r="F206" s="15">
        <v>140889</v>
      </c>
    </row>
    <row r="207" spans="1:6" ht="30" hidden="1" outlineLevel="2" x14ac:dyDescent="0.25">
      <c r="A207" s="20" t="s">
        <v>161</v>
      </c>
      <c r="B207" s="14" t="s">
        <v>52</v>
      </c>
      <c r="C207" s="14" t="s">
        <v>162</v>
      </c>
      <c r="D207" s="14" t="s">
        <v>163</v>
      </c>
      <c r="E207" s="16">
        <v>1</v>
      </c>
      <c r="F207" s="15">
        <v>98372</v>
      </c>
    </row>
    <row r="208" spans="1:6" outlineLevel="1" collapsed="1" x14ac:dyDescent="0.25">
      <c r="A208" s="21" t="s">
        <v>286</v>
      </c>
      <c r="D208" s="14" t="str">
        <f>D207</f>
        <v>Grasse</v>
      </c>
      <c r="E208" s="16">
        <f>SUBTOTAL(9,E200:E207)</f>
        <v>8</v>
      </c>
      <c r="F208" s="15">
        <f>SUBTOTAL(9,F200:F207)</f>
        <v>900756</v>
      </c>
    </row>
    <row r="209" spans="1:6" hidden="1" outlineLevel="2" x14ac:dyDescent="0.25">
      <c r="A209" s="20" t="s">
        <v>177</v>
      </c>
      <c r="B209" s="14" t="s">
        <v>19</v>
      </c>
      <c r="C209" s="14" t="s">
        <v>125</v>
      </c>
      <c r="D209" s="14" t="s">
        <v>178</v>
      </c>
      <c r="E209" s="16">
        <v>8</v>
      </c>
      <c r="F209" s="15">
        <v>659117</v>
      </c>
    </row>
    <row r="210" spans="1:6" outlineLevel="1" collapsed="1" x14ac:dyDescent="0.25">
      <c r="A210" s="21" t="s">
        <v>287</v>
      </c>
      <c r="D210" s="14" t="str">
        <f>D209</f>
        <v>Lodève</v>
      </c>
      <c r="E210" s="16">
        <f>SUBTOTAL(9,E209:E209)</f>
        <v>8</v>
      </c>
      <c r="F210" s="15">
        <f>SUBTOTAL(9,F209:F209)</f>
        <v>659117</v>
      </c>
    </row>
    <row r="211" spans="1:6" ht="30" hidden="1" outlineLevel="2" x14ac:dyDescent="0.25">
      <c r="A211" s="20" t="s">
        <v>51</v>
      </c>
      <c r="B211" s="14" t="s">
        <v>52</v>
      </c>
      <c r="C211" s="14" t="s">
        <v>53</v>
      </c>
      <c r="D211" s="14" t="s">
        <v>54</v>
      </c>
      <c r="E211" s="16">
        <v>13</v>
      </c>
      <c r="F211" s="15">
        <v>251026</v>
      </c>
    </row>
    <row r="212" spans="1:6" ht="30" hidden="1" outlineLevel="2" x14ac:dyDescent="0.25">
      <c r="A212" s="20" t="s">
        <v>51</v>
      </c>
      <c r="B212" s="14" t="s">
        <v>52</v>
      </c>
      <c r="C212" s="14" t="s">
        <v>53</v>
      </c>
      <c r="D212" s="14" t="s">
        <v>54</v>
      </c>
      <c r="E212" s="16">
        <v>4</v>
      </c>
      <c r="F212" s="15">
        <v>219537</v>
      </c>
    </row>
    <row r="213" spans="1:6" outlineLevel="1" collapsed="1" x14ac:dyDescent="0.25">
      <c r="A213" s="21" t="s">
        <v>288</v>
      </c>
      <c r="D213" s="14" t="str">
        <f>D212</f>
        <v>Hyères</v>
      </c>
      <c r="E213" s="16">
        <f>SUBTOTAL(9,E211:E212)</f>
        <v>17</v>
      </c>
      <c r="F213" s="15">
        <f>SUBTOTAL(9,F211:F212)</f>
        <v>470563</v>
      </c>
    </row>
    <row r="214" spans="1:6" ht="30" hidden="1" outlineLevel="2" x14ac:dyDescent="0.25">
      <c r="A214" s="20" t="s">
        <v>179</v>
      </c>
      <c r="B214" s="14" t="s">
        <v>52</v>
      </c>
      <c r="C214" s="14" t="s">
        <v>53</v>
      </c>
      <c r="D214" s="14" t="s">
        <v>176</v>
      </c>
      <c r="E214" s="16">
        <v>3</v>
      </c>
      <c r="F214" s="15">
        <v>117689</v>
      </c>
    </row>
    <row r="215" spans="1:6" ht="30" hidden="1" outlineLevel="2" x14ac:dyDescent="0.25">
      <c r="A215" s="20" t="s">
        <v>179</v>
      </c>
      <c r="B215" s="14" t="s">
        <v>52</v>
      </c>
      <c r="C215" s="14" t="s">
        <v>53</v>
      </c>
      <c r="D215" s="14" t="s">
        <v>176</v>
      </c>
      <c r="E215" s="16">
        <v>1</v>
      </c>
      <c r="F215" s="15">
        <v>222292</v>
      </c>
    </row>
    <row r="216" spans="1:6" ht="30" hidden="1" outlineLevel="2" x14ac:dyDescent="0.25">
      <c r="A216" s="20" t="s">
        <v>179</v>
      </c>
      <c r="B216" s="14" t="s">
        <v>52</v>
      </c>
      <c r="C216" s="14" t="s">
        <v>53</v>
      </c>
      <c r="D216" s="14" t="s">
        <v>176</v>
      </c>
      <c r="E216" s="16">
        <v>26</v>
      </c>
      <c r="F216" s="15">
        <v>1953637</v>
      </c>
    </row>
    <row r="217" spans="1:6" outlineLevel="1" collapsed="1" x14ac:dyDescent="0.25">
      <c r="A217" s="21" t="s">
        <v>289</v>
      </c>
      <c r="D217" s="14" t="str">
        <f>D216</f>
        <v>Toulon</v>
      </c>
      <c r="E217" s="16">
        <f>SUBTOTAL(9,E214:E216)</f>
        <v>30</v>
      </c>
      <c r="F217" s="15">
        <f>SUBTOTAL(9,F214:F216)</f>
        <v>2293618</v>
      </c>
    </row>
    <row r="218" spans="1:6" hidden="1" outlineLevel="2" x14ac:dyDescent="0.25">
      <c r="A218" s="20" t="s">
        <v>12</v>
      </c>
      <c r="B218" s="14" t="s">
        <v>9</v>
      </c>
      <c r="C218" s="14" t="s">
        <v>13</v>
      </c>
      <c r="D218" s="14" t="s">
        <v>14</v>
      </c>
      <c r="E218" s="16">
        <v>1</v>
      </c>
      <c r="F218" s="15">
        <v>460880</v>
      </c>
    </row>
    <row r="219" spans="1:6" hidden="1" outlineLevel="2" x14ac:dyDescent="0.25">
      <c r="A219" s="20" t="s">
        <v>12</v>
      </c>
      <c r="B219" s="14" t="s">
        <v>9</v>
      </c>
      <c r="C219" s="14" t="s">
        <v>15</v>
      </c>
      <c r="D219" s="14" t="s">
        <v>16</v>
      </c>
      <c r="E219" s="16">
        <v>1</v>
      </c>
      <c r="F219" s="15">
        <v>131533</v>
      </c>
    </row>
    <row r="220" spans="1:6" hidden="1" outlineLevel="2" x14ac:dyDescent="0.25">
      <c r="A220" s="20" t="s">
        <v>12</v>
      </c>
      <c r="B220" s="14" t="s">
        <v>9</v>
      </c>
      <c r="C220" s="14" t="s">
        <v>13</v>
      </c>
      <c r="D220" s="14" t="s">
        <v>17</v>
      </c>
      <c r="E220" s="16">
        <v>1</v>
      </c>
      <c r="F220" s="15">
        <v>100571</v>
      </c>
    </row>
    <row r="221" spans="1:6" hidden="1" outlineLevel="2" x14ac:dyDescent="0.25">
      <c r="A221" s="20" t="s">
        <v>12</v>
      </c>
      <c r="B221" s="14" t="s">
        <v>9</v>
      </c>
      <c r="C221" s="14" t="s">
        <v>13</v>
      </c>
      <c r="D221" s="14" t="s">
        <v>18</v>
      </c>
      <c r="E221" s="16">
        <v>2</v>
      </c>
      <c r="F221" s="15">
        <v>187844</v>
      </c>
    </row>
    <row r="222" spans="1:6" hidden="1" outlineLevel="2" x14ac:dyDescent="0.25">
      <c r="A222" s="20" t="s">
        <v>12</v>
      </c>
      <c r="B222" s="14" t="s">
        <v>19</v>
      </c>
      <c r="C222" s="14" t="s">
        <v>20</v>
      </c>
      <c r="D222" s="14" t="s">
        <v>21</v>
      </c>
      <c r="E222" s="16">
        <v>1</v>
      </c>
      <c r="F222" s="15">
        <v>70480</v>
      </c>
    </row>
    <row r="223" spans="1:6" hidden="1" outlineLevel="2" x14ac:dyDescent="0.25">
      <c r="A223" s="20" t="s">
        <v>12</v>
      </c>
      <c r="B223" s="14" t="s">
        <v>9</v>
      </c>
      <c r="C223" s="14" t="s">
        <v>22</v>
      </c>
      <c r="D223" s="14" t="s">
        <v>23</v>
      </c>
      <c r="E223" s="16">
        <v>1</v>
      </c>
      <c r="F223" s="15">
        <v>49365</v>
      </c>
    </row>
    <row r="224" spans="1:6" hidden="1" outlineLevel="2" x14ac:dyDescent="0.25">
      <c r="A224" s="20" t="s">
        <v>12</v>
      </c>
      <c r="B224" s="14" t="s">
        <v>9</v>
      </c>
      <c r="C224" s="14" t="s">
        <v>13</v>
      </c>
      <c r="D224" s="14" t="s">
        <v>24</v>
      </c>
      <c r="E224" s="16">
        <v>1</v>
      </c>
      <c r="F224" s="15">
        <v>48600</v>
      </c>
    </row>
    <row r="225" spans="1:6" hidden="1" outlineLevel="2" x14ac:dyDescent="0.25">
      <c r="A225" s="20" t="s">
        <v>12</v>
      </c>
      <c r="B225" s="14" t="s">
        <v>9</v>
      </c>
      <c r="C225" s="14" t="s">
        <v>13</v>
      </c>
      <c r="D225" s="14" t="s">
        <v>25</v>
      </c>
      <c r="E225" s="16">
        <v>2</v>
      </c>
      <c r="F225" s="15">
        <v>146564</v>
      </c>
    </row>
    <row r="226" spans="1:6" hidden="1" outlineLevel="2" x14ac:dyDescent="0.25">
      <c r="A226" s="20" t="s">
        <v>12</v>
      </c>
      <c r="B226" s="14" t="s">
        <v>19</v>
      </c>
      <c r="C226" s="14" t="s">
        <v>20</v>
      </c>
      <c r="D226" s="14" t="s">
        <v>26</v>
      </c>
      <c r="E226" s="16">
        <v>1</v>
      </c>
      <c r="F226" s="15">
        <v>431500</v>
      </c>
    </row>
    <row r="227" spans="1:6" hidden="1" outlineLevel="2" x14ac:dyDescent="0.25">
      <c r="A227" s="20" t="s">
        <v>12</v>
      </c>
      <c r="B227" s="14" t="s">
        <v>9</v>
      </c>
      <c r="C227" s="14" t="s">
        <v>13</v>
      </c>
      <c r="D227" s="14" t="s">
        <v>27</v>
      </c>
      <c r="E227" s="16">
        <v>2</v>
      </c>
      <c r="F227" s="15">
        <v>84715</v>
      </c>
    </row>
    <row r="228" spans="1:6" ht="60" outlineLevel="1" collapsed="1" x14ac:dyDescent="0.25">
      <c r="A228" s="21" t="s">
        <v>290</v>
      </c>
      <c r="D228" s="20" t="str">
        <f>CONCATENATE(D218," - ",D219," - ",D220," - ",D221," - ",D222," - ",D223," - ",D224," - ",D225," - ",D226," - ",D227)</f>
        <v>Aouste-sur-Sye - Les Abrets en Dauphiné - Crest - Luc-en-Diois - St Roman de Tousque       Moissac-Vallée-Française - Saint-Michel-de-Chabrillanoux - Saint-Jean-en-Royans - Die - Florac Trois Rivières - Livron-sur-Drôme</v>
      </c>
      <c r="E228" s="16">
        <f>SUBTOTAL(9,E218:E227)</f>
        <v>13</v>
      </c>
      <c r="F228" s="15">
        <f>SUBTOTAL(9,F218:F227)</f>
        <v>1712052</v>
      </c>
    </row>
    <row r="229" spans="1:6" x14ac:dyDescent="0.25">
      <c r="A229" s="21" t="s">
        <v>291</v>
      </c>
      <c r="E229" s="16">
        <f>SUBTOTAL(9,E2:E227)</f>
        <v>696</v>
      </c>
      <c r="F229" s="15">
        <f>SUBTOTAL(9,F2:F227)</f>
        <v>58172074.100000009</v>
      </c>
    </row>
  </sheetData>
  <sortState ref="A2:G227">
    <sortCondition ref="A2:A227"/>
  </sortState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F6BE-6EE7-497D-9A54-AC3D2C0B6EB0}">
  <sheetPr filterMode="1"/>
  <dimension ref="A1:F229"/>
  <sheetViews>
    <sheetView topLeftCell="A132" workbookViewId="0">
      <selection sqref="A1:XFD229"/>
    </sheetView>
  </sheetViews>
  <sheetFormatPr baseColWidth="10" defaultRowHeight="15" x14ac:dyDescent="0.25"/>
  <cols>
    <col min="1" max="1" width="74.5703125" bestFit="1" customWidth="1"/>
    <col min="2" max="2" width="26.140625" bestFit="1" customWidth="1"/>
    <col min="3" max="3" width="20.140625" bestFit="1" customWidth="1"/>
    <col min="4" max="4" width="214.7109375" bestFit="1" customWidth="1"/>
    <col min="5" max="5" width="29.140625" bestFit="1" customWidth="1"/>
    <col min="6" max="6" width="26.140625" bestFit="1" customWidth="1"/>
  </cols>
  <sheetData>
    <row r="1" spans="1:6" x14ac:dyDescent="0.25">
      <c r="A1" t="s">
        <v>238</v>
      </c>
      <c r="B1" t="s">
        <v>243</v>
      </c>
      <c r="C1" t="s">
        <v>242</v>
      </c>
      <c r="D1" t="s">
        <v>241</v>
      </c>
      <c r="E1" t="s">
        <v>239</v>
      </c>
      <c r="F1" t="s">
        <v>240</v>
      </c>
    </row>
    <row r="2" spans="1:6" hidden="1" x14ac:dyDescent="0.25">
      <c r="A2" t="s">
        <v>95</v>
      </c>
      <c r="B2" t="s">
        <v>9</v>
      </c>
      <c r="C2" t="s">
        <v>22</v>
      </c>
      <c r="D2" t="s">
        <v>96</v>
      </c>
      <c r="E2">
        <v>15</v>
      </c>
      <c r="F2">
        <v>1040854</v>
      </c>
    </row>
    <row r="3" spans="1:6" hidden="1" x14ac:dyDescent="0.25">
      <c r="A3" t="s">
        <v>95</v>
      </c>
      <c r="B3" t="s">
        <v>19</v>
      </c>
      <c r="C3" t="s">
        <v>97</v>
      </c>
      <c r="D3" t="s">
        <v>98</v>
      </c>
      <c r="E3">
        <v>5</v>
      </c>
      <c r="F3">
        <v>218349</v>
      </c>
    </row>
    <row r="4" spans="1:6" hidden="1" x14ac:dyDescent="0.25">
      <c r="A4" t="s">
        <v>95</v>
      </c>
      <c r="B4" t="s">
        <v>19</v>
      </c>
      <c r="C4" t="s">
        <v>99</v>
      </c>
      <c r="D4" t="s">
        <v>100</v>
      </c>
      <c r="E4">
        <v>6</v>
      </c>
      <c r="F4">
        <v>82521</v>
      </c>
    </row>
    <row r="5" spans="1:6" hidden="1" x14ac:dyDescent="0.25">
      <c r="A5" t="s">
        <v>95</v>
      </c>
      <c r="B5" t="s">
        <v>9</v>
      </c>
      <c r="C5" t="s">
        <v>15</v>
      </c>
      <c r="D5" t="s">
        <v>101</v>
      </c>
      <c r="E5">
        <v>7</v>
      </c>
      <c r="F5">
        <v>944047</v>
      </c>
    </row>
    <row r="6" spans="1:6" hidden="1" x14ac:dyDescent="0.25">
      <c r="A6" t="s">
        <v>95</v>
      </c>
      <c r="B6" t="s">
        <v>29</v>
      </c>
      <c r="C6" t="s">
        <v>102</v>
      </c>
      <c r="D6" t="s">
        <v>103</v>
      </c>
      <c r="E6">
        <v>6</v>
      </c>
      <c r="F6">
        <v>738338</v>
      </c>
    </row>
    <row r="7" spans="1:6" hidden="1" x14ac:dyDescent="0.25">
      <c r="A7" t="s">
        <v>95</v>
      </c>
      <c r="B7" t="s">
        <v>33</v>
      </c>
      <c r="C7" t="s">
        <v>34</v>
      </c>
      <c r="D7" t="s">
        <v>104</v>
      </c>
      <c r="E7">
        <v>9</v>
      </c>
      <c r="F7">
        <v>1133335</v>
      </c>
    </row>
    <row r="8" spans="1:6" hidden="1" x14ac:dyDescent="0.25">
      <c r="A8" t="s">
        <v>95</v>
      </c>
      <c r="B8" t="s">
        <v>105</v>
      </c>
      <c r="C8" t="s">
        <v>106</v>
      </c>
      <c r="D8" t="s">
        <v>107</v>
      </c>
      <c r="E8">
        <v>6</v>
      </c>
      <c r="F8">
        <v>695728</v>
      </c>
    </row>
    <row r="9" spans="1:6" hidden="1" x14ac:dyDescent="0.25">
      <c r="A9" t="s">
        <v>95</v>
      </c>
      <c r="B9" t="s">
        <v>37</v>
      </c>
      <c r="C9" t="s">
        <v>70</v>
      </c>
      <c r="D9" t="s">
        <v>108</v>
      </c>
      <c r="E9">
        <v>8</v>
      </c>
      <c r="F9">
        <v>1079811</v>
      </c>
    </row>
    <row r="10" spans="1:6" hidden="1" x14ac:dyDescent="0.25">
      <c r="A10" t="s">
        <v>95</v>
      </c>
      <c r="B10" t="s">
        <v>37</v>
      </c>
      <c r="C10" t="s">
        <v>70</v>
      </c>
      <c r="D10" t="s">
        <v>109</v>
      </c>
      <c r="E10">
        <v>15</v>
      </c>
      <c r="F10">
        <v>744969</v>
      </c>
    </row>
    <row r="11" spans="1:6" hidden="1" x14ac:dyDescent="0.25">
      <c r="A11" t="s">
        <v>95</v>
      </c>
      <c r="B11" t="s">
        <v>33</v>
      </c>
      <c r="C11" t="s">
        <v>110</v>
      </c>
      <c r="D11" t="s">
        <v>111</v>
      </c>
      <c r="E11">
        <v>9</v>
      </c>
      <c r="F11">
        <v>481355</v>
      </c>
    </row>
    <row r="12" spans="1:6" x14ac:dyDescent="0.25">
      <c r="A12" t="s">
        <v>244</v>
      </c>
      <c r="D12" t="s">
        <v>296</v>
      </c>
      <c r="E12">
        <v>86</v>
      </c>
      <c r="F12">
        <v>7159307</v>
      </c>
    </row>
    <row r="13" spans="1:6" hidden="1" x14ac:dyDescent="0.25">
      <c r="A13" t="s">
        <v>192</v>
      </c>
      <c r="B13" t="s">
        <v>33</v>
      </c>
      <c r="C13" t="s">
        <v>193</v>
      </c>
      <c r="D13" t="s">
        <v>194</v>
      </c>
      <c r="E13">
        <v>6</v>
      </c>
      <c r="F13">
        <v>772071</v>
      </c>
    </row>
    <row r="14" spans="1:6" hidden="1" x14ac:dyDescent="0.25">
      <c r="A14" t="s">
        <v>192</v>
      </c>
      <c r="B14" t="s">
        <v>33</v>
      </c>
      <c r="C14" t="s">
        <v>34</v>
      </c>
      <c r="D14" t="s">
        <v>195</v>
      </c>
      <c r="E14">
        <v>3</v>
      </c>
      <c r="F14">
        <v>421150</v>
      </c>
    </row>
    <row r="15" spans="1:6" x14ac:dyDescent="0.25">
      <c r="A15" t="s">
        <v>245</v>
      </c>
      <c r="D15" t="s">
        <v>297</v>
      </c>
      <c r="E15">
        <v>9</v>
      </c>
      <c r="F15">
        <v>1193221</v>
      </c>
    </row>
    <row r="16" spans="1:6" hidden="1" x14ac:dyDescent="0.25">
      <c r="A16" t="s">
        <v>32</v>
      </c>
      <c r="B16" t="s">
        <v>33</v>
      </c>
      <c r="C16" t="s">
        <v>34</v>
      </c>
      <c r="D16" t="s">
        <v>35</v>
      </c>
      <c r="E16">
        <v>16</v>
      </c>
      <c r="F16">
        <v>633309</v>
      </c>
    </row>
    <row r="17" spans="1:6" x14ac:dyDescent="0.25">
      <c r="A17" t="s">
        <v>246</v>
      </c>
      <c r="D17" t="s">
        <v>35</v>
      </c>
      <c r="E17">
        <v>16</v>
      </c>
      <c r="F17">
        <v>633309</v>
      </c>
    </row>
    <row r="18" spans="1:6" hidden="1" x14ac:dyDescent="0.25">
      <c r="A18" t="s">
        <v>67</v>
      </c>
      <c r="B18" t="s">
        <v>37</v>
      </c>
      <c r="C18" t="s">
        <v>68</v>
      </c>
      <c r="D18" t="s">
        <v>69</v>
      </c>
      <c r="E18">
        <v>5</v>
      </c>
      <c r="F18">
        <v>167715</v>
      </c>
    </row>
    <row r="19" spans="1:6" hidden="1" x14ac:dyDescent="0.25">
      <c r="A19" t="s">
        <v>67</v>
      </c>
      <c r="B19" t="s">
        <v>37</v>
      </c>
      <c r="C19" t="s">
        <v>68</v>
      </c>
      <c r="D19" t="s">
        <v>69</v>
      </c>
      <c r="E19">
        <v>2</v>
      </c>
      <c r="F19">
        <v>357251</v>
      </c>
    </row>
    <row r="20" spans="1:6" hidden="1" x14ac:dyDescent="0.25">
      <c r="A20" t="s">
        <v>67</v>
      </c>
      <c r="B20" t="s">
        <v>37</v>
      </c>
      <c r="C20" t="s">
        <v>70</v>
      </c>
      <c r="D20" t="s">
        <v>71</v>
      </c>
      <c r="E20">
        <v>11</v>
      </c>
      <c r="F20">
        <v>461961</v>
      </c>
    </row>
    <row r="21" spans="1:6" hidden="1" x14ac:dyDescent="0.25">
      <c r="A21" t="s">
        <v>67</v>
      </c>
      <c r="B21" t="s">
        <v>29</v>
      </c>
      <c r="C21" t="s">
        <v>72</v>
      </c>
      <c r="D21" t="s">
        <v>73</v>
      </c>
      <c r="E21">
        <v>1</v>
      </c>
      <c r="F21">
        <v>49721</v>
      </c>
    </row>
    <row r="22" spans="1:6" hidden="1" x14ac:dyDescent="0.25">
      <c r="A22" t="s">
        <v>67</v>
      </c>
      <c r="B22" t="s">
        <v>74</v>
      </c>
      <c r="C22" t="s">
        <v>75</v>
      </c>
      <c r="D22" t="s">
        <v>76</v>
      </c>
      <c r="E22">
        <v>1</v>
      </c>
      <c r="F22">
        <v>9895</v>
      </c>
    </row>
    <row r="23" spans="1:6" hidden="1" x14ac:dyDescent="0.25">
      <c r="A23" t="s">
        <v>67</v>
      </c>
      <c r="B23" t="s">
        <v>9</v>
      </c>
      <c r="C23" t="s">
        <v>77</v>
      </c>
      <c r="D23" t="s">
        <v>78</v>
      </c>
      <c r="E23">
        <v>1</v>
      </c>
      <c r="F23">
        <v>22140</v>
      </c>
    </row>
    <row r="24" spans="1:6" hidden="1" x14ac:dyDescent="0.25">
      <c r="A24" t="s">
        <v>67</v>
      </c>
      <c r="B24" t="s">
        <v>60</v>
      </c>
      <c r="C24" t="s">
        <v>79</v>
      </c>
      <c r="D24" t="s">
        <v>80</v>
      </c>
      <c r="E24">
        <v>1</v>
      </c>
      <c r="F24">
        <v>38436</v>
      </c>
    </row>
    <row r="25" spans="1:6" hidden="1" x14ac:dyDescent="0.25">
      <c r="A25" t="s">
        <v>67</v>
      </c>
      <c r="B25" t="s">
        <v>9</v>
      </c>
      <c r="C25" t="s">
        <v>77</v>
      </c>
      <c r="D25" t="s">
        <v>81</v>
      </c>
      <c r="E25">
        <v>1</v>
      </c>
      <c r="F25">
        <v>49578</v>
      </c>
    </row>
    <row r="26" spans="1:6" hidden="1" x14ac:dyDescent="0.25">
      <c r="A26" t="s">
        <v>67</v>
      </c>
      <c r="B26" t="s">
        <v>33</v>
      </c>
      <c r="C26" t="s">
        <v>82</v>
      </c>
      <c r="D26" t="s">
        <v>83</v>
      </c>
      <c r="E26">
        <v>1</v>
      </c>
      <c r="F26">
        <v>22360</v>
      </c>
    </row>
    <row r="27" spans="1:6" hidden="1" x14ac:dyDescent="0.25">
      <c r="A27" t="s">
        <v>67</v>
      </c>
      <c r="B27" t="s">
        <v>19</v>
      </c>
      <c r="C27" t="s">
        <v>84</v>
      </c>
      <c r="D27" t="s">
        <v>85</v>
      </c>
      <c r="E27">
        <v>1</v>
      </c>
      <c r="F27">
        <v>204799</v>
      </c>
    </row>
    <row r="28" spans="1:6" hidden="1" x14ac:dyDescent="0.25">
      <c r="A28" t="s">
        <v>67</v>
      </c>
      <c r="B28" t="s">
        <v>19</v>
      </c>
      <c r="C28" t="s">
        <v>84</v>
      </c>
      <c r="D28" t="s">
        <v>85</v>
      </c>
      <c r="E28">
        <v>3</v>
      </c>
      <c r="F28">
        <v>121301</v>
      </c>
    </row>
    <row r="29" spans="1:6" x14ac:dyDescent="0.25">
      <c r="A29" t="s">
        <v>247</v>
      </c>
      <c r="D29" t="s">
        <v>298</v>
      </c>
      <c r="E29">
        <v>28</v>
      </c>
      <c r="F29">
        <v>1505157</v>
      </c>
    </row>
    <row r="30" spans="1:6" hidden="1" x14ac:dyDescent="0.25">
      <c r="A30" t="s">
        <v>206</v>
      </c>
      <c r="B30" t="s">
        <v>9</v>
      </c>
      <c r="C30" t="s">
        <v>207</v>
      </c>
      <c r="D30" t="s">
        <v>208</v>
      </c>
      <c r="E30">
        <v>4</v>
      </c>
      <c r="F30">
        <v>91500</v>
      </c>
    </row>
    <row r="31" spans="1:6" x14ac:dyDescent="0.25">
      <c r="A31" t="s">
        <v>248</v>
      </c>
      <c r="D31" t="s">
        <v>208</v>
      </c>
      <c r="E31">
        <v>4</v>
      </c>
      <c r="F31">
        <v>91500</v>
      </c>
    </row>
    <row r="32" spans="1:6" hidden="1" x14ac:dyDescent="0.25">
      <c r="A32" t="s">
        <v>228</v>
      </c>
      <c r="B32" t="s">
        <v>121</v>
      </c>
      <c r="C32" t="s">
        <v>229</v>
      </c>
      <c r="D32" t="s">
        <v>230</v>
      </c>
      <c r="E32">
        <v>1</v>
      </c>
      <c r="F32">
        <v>43252</v>
      </c>
    </row>
    <row r="33" spans="1:6" x14ac:dyDescent="0.25">
      <c r="A33" t="s">
        <v>249</v>
      </c>
      <c r="D33" t="s">
        <v>230</v>
      </c>
      <c r="E33">
        <v>1</v>
      </c>
      <c r="F33">
        <v>43252</v>
      </c>
    </row>
    <row r="34" spans="1:6" hidden="1" x14ac:dyDescent="0.25">
      <c r="A34" t="s">
        <v>8</v>
      </c>
      <c r="B34" t="s">
        <v>9</v>
      </c>
      <c r="C34" t="s">
        <v>10</v>
      </c>
      <c r="D34" t="s">
        <v>11</v>
      </c>
      <c r="E34">
        <v>46</v>
      </c>
      <c r="F34">
        <v>3415857</v>
      </c>
    </row>
    <row r="35" spans="1:6" hidden="1" x14ac:dyDescent="0.25">
      <c r="A35" t="s">
        <v>8</v>
      </c>
      <c r="B35" t="s">
        <v>9</v>
      </c>
      <c r="C35" t="s">
        <v>10</v>
      </c>
      <c r="D35" t="s">
        <v>11</v>
      </c>
      <c r="E35">
        <v>11</v>
      </c>
      <c r="F35">
        <v>1116128</v>
      </c>
    </row>
    <row r="36" spans="1:6" hidden="1" x14ac:dyDescent="0.25">
      <c r="A36" t="s">
        <v>8</v>
      </c>
      <c r="B36" t="s">
        <v>9</v>
      </c>
      <c r="C36" t="s">
        <v>10</v>
      </c>
      <c r="D36" t="s">
        <v>11</v>
      </c>
      <c r="E36">
        <v>12</v>
      </c>
      <c r="F36">
        <v>727373</v>
      </c>
    </row>
    <row r="37" spans="1:6" x14ac:dyDescent="0.25">
      <c r="A37" t="s">
        <v>250</v>
      </c>
      <c r="D37" t="s">
        <v>11</v>
      </c>
      <c r="E37">
        <v>69</v>
      </c>
      <c r="F37">
        <v>5259358</v>
      </c>
    </row>
    <row r="38" spans="1:6" hidden="1" x14ac:dyDescent="0.25">
      <c r="A38" t="s">
        <v>128</v>
      </c>
      <c r="B38" t="s">
        <v>19</v>
      </c>
      <c r="C38" t="s">
        <v>97</v>
      </c>
      <c r="D38" t="s">
        <v>129</v>
      </c>
      <c r="E38">
        <v>2</v>
      </c>
      <c r="F38">
        <v>280975</v>
      </c>
    </row>
    <row r="39" spans="1:6" hidden="1" x14ac:dyDescent="0.25">
      <c r="A39" t="s">
        <v>128</v>
      </c>
      <c r="B39" t="s">
        <v>19</v>
      </c>
      <c r="C39" t="s">
        <v>130</v>
      </c>
      <c r="D39" t="s">
        <v>131</v>
      </c>
      <c r="E39">
        <v>4</v>
      </c>
      <c r="F39">
        <v>440393</v>
      </c>
    </row>
    <row r="40" spans="1:6" hidden="1" x14ac:dyDescent="0.25">
      <c r="A40" t="s">
        <v>128</v>
      </c>
      <c r="B40" t="s">
        <v>19</v>
      </c>
      <c r="C40" t="s">
        <v>84</v>
      </c>
      <c r="D40" t="s">
        <v>132</v>
      </c>
      <c r="E40">
        <v>3</v>
      </c>
      <c r="F40">
        <v>221754</v>
      </c>
    </row>
    <row r="41" spans="1:6" hidden="1" x14ac:dyDescent="0.25">
      <c r="A41" t="s">
        <v>128</v>
      </c>
      <c r="B41" t="s">
        <v>19</v>
      </c>
      <c r="C41" t="s">
        <v>133</v>
      </c>
      <c r="D41" t="s">
        <v>134</v>
      </c>
      <c r="E41">
        <v>2</v>
      </c>
      <c r="F41">
        <v>147049</v>
      </c>
    </row>
    <row r="42" spans="1:6" hidden="1" x14ac:dyDescent="0.25">
      <c r="A42" t="s">
        <v>128</v>
      </c>
      <c r="B42" t="s">
        <v>19</v>
      </c>
      <c r="C42" t="s">
        <v>135</v>
      </c>
      <c r="D42" t="s">
        <v>136</v>
      </c>
      <c r="E42">
        <v>1</v>
      </c>
      <c r="F42">
        <v>73301</v>
      </c>
    </row>
    <row r="43" spans="1:6" hidden="1" x14ac:dyDescent="0.25">
      <c r="A43" t="s">
        <v>128</v>
      </c>
      <c r="B43" t="s">
        <v>19</v>
      </c>
      <c r="C43" t="s">
        <v>137</v>
      </c>
      <c r="D43" t="s">
        <v>138</v>
      </c>
      <c r="E43">
        <v>1</v>
      </c>
      <c r="F43">
        <v>36873</v>
      </c>
    </row>
    <row r="44" spans="1:6" hidden="1" x14ac:dyDescent="0.25">
      <c r="A44" t="s">
        <v>128</v>
      </c>
      <c r="B44" t="s">
        <v>19</v>
      </c>
      <c r="C44" t="s">
        <v>139</v>
      </c>
      <c r="D44" t="s">
        <v>140</v>
      </c>
      <c r="E44">
        <v>3</v>
      </c>
      <c r="F44">
        <v>321815</v>
      </c>
    </row>
    <row r="45" spans="1:6" hidden="1" x14ac:dyDescent="0.25">
      <c r="A45" t="s">
        <v>128</v>
      </c>
      <c r="B45" t="s">
        <v>19</v>
      </c>
      <c r="C45" t="s">
        <v>141</v>
      </c>
      <c r="D45" t="s">
        <v>142</v>
      </c>
      <c r="E45">
        <v>2</v>
      </c>
      <c r="F45">
        <v>59005</v>
      </c>
    </row>
    <row r="46" spans="1:6" hidden="1" x14ac:dyDescent="0.25">
      <c r="A46" t="s">
        <v>128</v>
      </c>
      <c r="B46" t="s">
        <v>19</v>
      </c>
      <c r="C46" t="s">
        <v>143</v>
      </c>
      <c r="D46" t="s">
        <v>144</v>
      </c>
      <c r="E46">
        <v>3</v>
      </c>
      <c r="F46">
        <v>344647</v>
      </c>
    </row>
    <row r="47" spans="1:6" hidden="1" x14ac:dyDescent="0.25">
      <c r="A47" t="s">
        <v>128</v>
      </c>
      <c r="B47" t="s">
        <v>19</v>
      </c>
      <c r="C47" t="s">
        <v>125</v>
      </c>
      <c r="D47" t="s">
        <v>145</v>
      </c>
      <c r="E47">
        <v>3</v>
      </c>
      <c r="F47">
        <v>342292</v>
      </c>
    </row>
    <row r="48" spans="1:6" hidden="1" x14ac:dyDescent="0.25">
      <c r="A48" t="s">
        <v>128</v>
      </c>
      <c r="B48" t="s">
        <v>19</v>
      </c>
      <c r="C48" t="s">
        <v>146</v>
      </c>
      <c r="D48" t="s">
        <v>147</v>
      </c>
      <c r="E48">
        <v>3</v>
      </c>
      <c r="F48">
        <v>598035</v>
      </c>
    </row>
    <row r="49" spans="1:6" hidden="1" x14ac:dyDescent="0.25">
      <c r="A49" t="s">
        <v>128</v>
      </c>
      <c r="B49" t="s">
        <v>19</v>
      </c>
      <c r="C49" t="s">
        <v>20</v>
      </c>
      <c r="D49" t="s">
        <v>148</v>
      </c>
      <c r="E49">
        <v>3</v>
      </c>
      <c r="F49">
        <v>307669</v>
      </c>
    </row>
    <row r="50" spans="1:6" hidden="1" x14ac:dyDescent="0.25">
      <c r="A50" t="s">
        <v>128</v>
      </c>
      <c r="B50" t="s">
        <v>19</v>
      </c>
      <c r="C50" t="s">
        <v>84</v>
      </c>
      <c r="D50" t="s">
        <v>149</v>
      </c>
      <c r="E50">
        <v>4</v>
      </c>
      <c r="F50">
        <v>772146</v>
      </c>
    </row>
    <row r="51" spans="1:6" hidden="1" x14ac:dyDescent="0.25">
      <c r="A51" t="s">
        <v>128</v>
      </c>
      <c r="B51" t="s">
        <v>19</v>
      </c>
      <c r="C51" t="s">
        <v>97</v>
      </c>
      <c r="D51" t="s">
        <v>150</v>
      </c>
      <c r="E51">
        <v>2</v>
      </c>
      <c r="F51">
        <v>218322</v>
      </c>
    </row>
    <row r="52" spans="1:6" hidden="1" x14ac:dyDescent="0.25">
      <c r="A52" t="s">
        <v>128</v>
      </c>
      <c r="B52" t="s">
        <v>19</v>
      </c>
      <c r="C52" t="s">
        <v>99</v>
      </c>
      <c r="D52" t="s">
        <v>151</v>
      </c>
      <c r="E52">
        <v>2</v>
      </c>
      <c r="F52">
        <v>139793</v>
      </c>
    </row>
    <row r="53" spans="1:6" hidden="1" x14ac:dyDescent="0.25">
      <c r="A53" t="s">
        <v>128</v>
      </c>
      <c r="B53" t="s">
        <v>19</v>
      </c>
      <c r="C53" t="s">
        <v>135</v>
      </c>
      <c r="D53" t="s">
        <v>152</v>
      </c>
      <c r="E53">
        <v>1</v>
      </c>
      <c r="F53">
        <v>76685</v>
      </c>
    </row>
    <row r="54" spans="1:6" hidden="1" x14ac:dyDescent="0.25">
      <c r="A54" t="s">
        <v>128</v>
      </c>
      <c r="B54" t="s">
        <v>19</v>
      </c>
      <c r="C54" t="s">
        <v>99</v>
      </c>
      <c r="D54" t="s">
        <v>153</v>
      </c>
      <c r="E54">
        <v>3</v>
      </c>
      <c r="F54">
        <v>172587</v>
      </c>
    </row>
    <row r="55" spans="1:6" hidden="1" x14ac:dyDescent="0.25">
      <c r="A55" t="s">
        <v>128</v>
      </c>
      <c r="B55" t="s">
        <v>19</v>
      </c>
      <c r="C55" t="s">
        <v>146</v>
      </c>
      <c r="D55" t="s">
        <v>154</v>
      </c>
      <c r="E55">
        <v>3</v>
      </c>
      <c r="F55">
        <v>599343</v>
      </c>
    </row>
    <row r="56" spans="1:6" hidden="1" x14ac:dyDescent="0.25">
      <c r="A56" t="s">
        <v>128</v>
      </c>
      <c r="B56" t="s">
        <v>19</v>
      </c>
      <c r="C56" t="s">
        <v>125</v>
      </c>
      <c r="D56" t="s">
        <v>155</v>
      </c>
      <c r="E56">
        <v>2</v>
      </c>
      <c r="F56">
        <v>175902</v>
      </c>
    </row>
    <row r="57" spans="1:6" hidden="1" x14ac:dyDescent="0.25">
      <c r="A57" t="s">
        <v>128</v>
      </c>
      <c r="B57" t="s">
        <v>19</v>
      </c>
      <c r="C57" t="s">
        <v>125</v>
      </c>
      <c r="D57" t="s">
        <v>147</v>
      </c>
      <c r="E57">
        <v>1</v>
      </c>
      <c r="F57">
        <v>149080</v>
      </c>
    </row>
    <row r="58" spans="1:6" x14ac:dyDescent="0.25">
      <c r="A58" t="s">
        <v>251</v>
      </c>
      <c r="D58" t="s">
        <v>299</v>
      </c>
      <c r="E58">
        <v>48</v>
      </c>
      <c r="F58">
        <v>5477666</v>
      </c>
    </row>
    <row r="59" spans="1:6" hidden="1" x14ac:dyDescent="0.25">
      <c r="A59" t="s">
        <v>40</v>
      </c>
      <c r="B59" t="s">
        <v>33</v>
      </c>
      <c r="C59" t="s">
        <v>34</v>
      </c>
      <c r="D59" t="s">
        <v>41</v>
      </c>
      <c r="E59">
        <v>1</v>
      </c>
      <c r="F59">
        <v>693635</v>
      </c>
    </row>
    <row r="60" spans="1:6" x14ac:dyDescent="0.25">
      <c r="A60" t="s">
        <v>252</v>
      </c>
      <c r="D60" t="s">
        <v>41</v>
      </c>
      <c r="E60">
        <v>1</v>
      </c>
      <c r="F60">
        <v>693635</v>
      </c>
    </row>
    <row r="61" spans="1:6" hidden="1" x14ac:dyDescent="0.25">
      <c r="A61" t="s">
        <v>233</v>
      </c>
      <c r="B61" t="s">
        <v>60</v>
      </c>
      <c r="C61" t="s">
        <v>234</v>
      </c>
      <c r="D61" t="s">
        <v>235</v>
      </c>
      <c r="E61">
        <v>2</v>
      </c>
      <c r="F61">
        <v>75103</v>
      </c>
    </row>
    <row r="62" spans="1:6" x14ac:dyDescent="0.25">
      <c r="A62" t="s">
        <v>253</v>
      </c>
      <c r="D62" t="s">
        <v>235</v>
      </c>
      <c r="E62">
        <v>2</v>
      </c>
      <c r="F62">
        <v>75103</v>
      </c>
    </row>
    <row r="63" spans="1:6" hidden="1" x14ac:dyDescent="0.25">
      <c r="A63" t="s">
        <v>49</v>
      </c>
      <c r="B63" t="s">
        <v>33</v>
      </c>
      <c r="C63" t="s">
        <v>34</v>
      </c>
      <c r="D63" t="s">
        <v>50</v>
      </c>
      <c r="E63">
        <v>14</v>
      </c>
      <c r="F63">
        <v>957814.25</v>
      </c>
    </row>
    <row r="64" spans="1:6" x14ac:dyDescent="0.25">
      <c r="A64" t="s">
        <v>254</v>
      </c>
      <c r="D64" t="s">
        <v>50</v>
      </c>
      <c r="E64">
        <v>14</v>
      </c>
      <c r="F64">
        <v>957814.25</v>
      </c>
    </row>
    <row r="65" spans="1:6" hidden="1" x14ac:dyDescent="0.25">
      <c r="A65" t="s">
        <v>86</v>
      </c>
      <c r="B65" t="s">
        <v>74</v>
      </c>
      <c r="C65" t="s">
        <v>75</v>
      </c>
      <c r="D65" t="s">
        <v>87</v>
      </c>
      <c r="E65">
        <v>4</v>
      </c>
      <c r="F65">
        <v>133148</v>
      </c>
    </row>
    <row r="66" spans="1:6" x14ac:dyDescent="0.25">
      <c r="A66" t="s">
        <v>255</v>
      </c>
      <c r="D66" t="s">
        <v>87</v>
      </c>
      <c r="E66">
        <v>4</v>
      </c>
      <c r="F66">
        <v>133148</v>
      </c>
    </row>
    <row r="67" spans="1:6" hidden="1" x14ac:dyDescent="0.25">
      <c r="A67" t="s">
        <v>164</v>
      </c>
      <c r="B67" t="s">
        <v>105</v>
      </c>
      <c r="C67" t="s">
        <v>165</v>
      </c>
      <c r="D67" t="s">
        <v>166</v>
      </c>
      <c r="E67">
        <v>1</v>
      </c>
      <c r="F67">
        <v>83797</v>
      </c>
    </row>
    <row r="68" spans="1:6" hidden="1" x14ac:dyDescent="0.25">
      <c r="A68" t="s">
        <v>164</v>
      </c>
      <c r="B68" t="s">
        <v>105</v>
      </c>
      <c r="C68" t="s">
        <v>165</v>
      </c>
      <c r="D68" t="s">
        <v>167</v>
      </c>
      <c r="E68">
        <v>12</v>
      </c>
      <c r="F68">
        <v>911547</v>
      </c>
    </row>
    <row r="69" spans="1:6" hidden="1" x14ac:dyDescent="0.25">
      <c r="A69" t="s">
        <v>164</v>
      </c>
      <c r="B69" t="s">
        <v>105</v>
      </c>
      <c r="C69" t="s">
        <v>165</v>
      </c>
      <c r="D69" t="s">
        <v>168</v>
      </c>
      <c r="E69">
        <v>7</v>
      </c>
      <c r="F69">
        <v>135600</v>
      </c>
    </row>
    <row r="70" spans="1:6" hidden="1" x14ac:dyDescent="0.25">
      <c r="A70" t="s">
        <v>164</v>
      </c>
      <c r="B70" t="s">
        <v>105</v>
      </c>
      <c r="C70" t="s">
        <v>165</v>
      </c>
      <c r="D70" t="s">
        <v>169</v>
      </c>
      <c r="E70">
        <v>2</v>
      </c>
      <c r="F70">
        <v>109861</v>
      </c>
    </row>
    <row r="71" spans="1:6" hidden="1" x14ac:dyDescent="0.25">
      <c r="A71" t="s">
        <v>164</v>
      </c>
      <c r="B71" t="s">
        <v>105</v>
      </c>
      <c r="C71" t="s">
        <v>165</v>
      </c>
      <c r="D71" t="s">
        <v>170</v>
      </c>
      <c r="E71">
        <v>5</v>
      </c>
      <c r="F71">
        <v>169751</v>
      </c>
    </row>
    <row r="72" spans="1:6" hidden="1" x14ac:dyDescent="0.25">
      <c r="A72" t="s">
        <v>164</v>
      </c>
      <c r="B72" t="s">
        <v>105</v>
      </c>
      <c r="C72" t="s">
        <v>165</v>
      </c>
      <c r="D72" t="s">
        <v>171</v>
      </c>
      <c r="E72">
        <v>1</v>
      </c>
      <c r="F72">
        <v>420751</v>
      </c>
    </row>
    <row r="73" spans="1:6" x14ac:dyDescent="0.25">
      <c r="A73" t="s">
        <v>256</v>
      </c>
      <c r="D73" t="s">
        <v>300</v>
      </c>
      <c r="E73">
        <v>28</v>
      </c>
      <c r="F73">
        <v>1831307</v>
      </c>
    </row>
    <row r="74" spans="1:6" hidden="1" x14ac:dyDescent="0.25">
      <c r="A74" t="s">
        <v>36</v>
      </c>
      <c r="B74" t="s">
        <v>37</v>
      </c>
      <c r="C74" t="s">
        <v>38</v>
      </c>
      <c r="D74" t="s">
        <v>39</v>
      </c>
      <c r="E74">
        <v>50</v>
      </c>
      <c r="F74">
        <v>3952032</v>
      </c>
    </row>
    <row r="75" spans="1:6" x14ac:dyDescent="0.25">
      <c r="A75" t="s">
        <v>257</v>
      </c>
      <c r="D75" t="s">
        <v>39</v>
      </c>
      <c r="E75">
        <v>50</v>
      </c>
      <c r="F75">
        <v>3952032</v>
      </c>
    </row>
    <row r="76" spans="1:6" hidden="1" x14ac:dyDescent="0.25">
      <c r="A76" t="s">
        <v>88</v>
      </c>
      <c r="B76" t="s">
        <v>60</v>
      </c>
      <c r="C76" t="s">
        <v>79</v>
      </c>
      <c r="D76" t="s">
        <v>80</v>
      </c>
      <c r="E76">
        <v>1</v>
      </c>
      <c r="F76">
        <v>1188028</v>
      </c>
    </row>
    <row r="77" spans="1:6" hidden="1" x14ac:dyDescent="0.25">
      <c r="A77" t="s">
        <v>88</v>
      </c>
      <c r="B77" t="s">
        <v>60</v>
      </c>
      <c r="C77" t="s">
        <v>89</v>
      </c>
      <c r="D77" t="s">
        <v>90</v>
      </c>
      <c r="E77">
        <v>1</v>
      </c>
      <c r="F77">
        <v>113502</v>
      </c>
    </row>
    <row r="78" spans="1:6" hidden="1" x14ac:dyDescent="0.25">
      <c r="A78" t="s">
        <v>88</v>
      </c>
      <c r="B78" t="s">
        <v>60</v>
      </c>
      <c r="C78" t="s">
        <v>79</v>
      </c>
      <c r="D78" t="s">
        <v>91</v>
      </c>
      <c r="E78">
        <v>2</v>
      </c>
      <c r="F78">
        <v>167827</v>
      </c>
    </row>
    <row r="79" spans="1:6" x14ac:dyDescent="0.25">
      <c r="A79" t="s">
        <v>258</v>
      </c>
      <c r="D79" t="s">
        <v>301</v>
      </c>
      <c r="E79">
        <v>4</v>
      </c>
      <c r="F79">
        <v>1469357</v>
      </c>
    </row>
    <row r="80" spans="1:6" hidden="1" x14ac:dyDescent="0.25">
      <c r="A80" t="s">
        <v>203</v>
      </c>
      <c r="B80" t="s">
        <v>60</v>
      </c>
      <c r="C80" t="s">
        <v>204</v>
      </c>
      <c r="D80" t="s">
        <v>205</v>
      </c>
      <c r="E80">
        <v>18</v>
      </c>
      <c r="F80">
        <v>1201267</v>
      </c>
    </row>
    <row r="81" spans="1:6" x14ac:dyDescent="0.25">
      <c r="A81" t="s">
        <v>259</v>
      </c>
      <c r="D81" t="s">
        <v>205</v>
      </c>
      <c r="E81">
        <v>18</v>
      </c>
      <c r="F81">
        <v>1201267</v>
      </c>
    </row>
    <row r="82" spans="1:6" hidden="1" x14ac:dyDescent="0.25">
      <c r="A82" t="s">
        <v>180</v>
      </c>
      <c r="B82" t="s">
        <v>105</v>
      </c>
      <c r="C82" t="s">
        <v>118</v>
      </c>
      <c r="D82" t="s">
        <v>181</v>
      </c>
      <c r="E82">
        <v>1</v>
      </c>
      <c r="F82">
        <v>46616.65</v>
      </c>
    </row>
    <row r="83" spans="1:6" hidden="1" x14ac:dyDescent="0.25">
      <c r="A83" t="s">
        <v>180</v>
      </c>
      <c r="B83" t="s">
        <v>105</v>
      </c>
      <c r="C83" t="s">
        <v>118</v>
      </c>
      <c r="D83" t="s">
        <v>182</v>
      </c>
      <c r="E83">
        <v>2</v>
      </c>
      <c r="F83">
        <v>54163.35</v>
      </c>
    </row>
    <row r="84" spans="1:6" hidden="1" x14ac:dyDescent="0.25">
      <c r="A84" t="s">
        <v>180</v>
      </c>
      <c r="B84" t="s">
        <v>105</v>
      </c>
      <c r="C84" t="s">
        <v>118</v>
      </c>
      <c r="D84" t="s">
        <v>183</v>
      </c>
      <c r="E84">
        <v>1</v>
      </c>
      <c r="F84">
        <v>120328.75</v>
      </c>
    </row>
    <row r="85" spans="1:6" x14ac:dyDescent="0.25">
      <c r="A85" t="s">
        <v>260</v>
      </c>
      <c r="D85" t="s">
        <v>302</v>
      </c>
      <c r="E85">
        <v>4</v>
      </c>
      <c r="F85">
        <v>221108.75</v>
      </c>
    </row>
    <row r="86" spans="1:6" hidden="1" x14ac:dyDescent="0.25">
      <c r="A86" t="s">
        <v>236</v>
      </c>
      <c r="B86" t="s">
        <v>60</v>
      </c>
      <c r="C86" t="s">
        <v>204</v>
      </c>
      <c r="D86" t="s">
        <v>237</v>
      </c>
      <c r="E86">
        <v>15</v>
      </c>
      <c r="F86">
        <v>765000</v>
      </c>
    </row>
    <row r="87" spans="1:6" x14ac:dyDescent="0.25">
      <c r="A87" t="s">
        <v>261</v>
      </c>
      <c r="D87" t="s">
        <v>237</v>
      </c>
      <c r="E87">
        <v>15</v>
      </c>
      <c r="F87">
        <v>765000</v>
      </c>
    </row>
    <row r="88" spans="1:6" hidden="1" x14ac:dyDescent="0.25">
      <c r="A88" t="s">
        <v>219</v>
      </c>
      <c r="B88" t="s">
        <v>60</v>
      </c>
      <c r="C88" t="s">
        <v>79</v>
      </c>
      <c r="D88" t="s">
        <v>80</v>
      </c>
      <c r="E88">
        <v>4</v>
      </c>
      <c r="F88">
        <v>455098</v>
      </c>
    </row>
    <row r="89" spans="1:6" x14ac:dyDescent="0.25">
      <c r="A89" t="s">
        <v>262</v>
      </c>
      <c r="D89" t="s">
        <v>80</v>
      </c>
      <c r="E89">
        <v>4</v>
      </c>
      <c r="F89">
        <v>455098</v>
      </c>
    </row>
    <row r="90" spans="1:6" hidden="1" x14ac:dyDescent="0.25">
      <c r="A90" t="s">
        <v>190</v>
      </c>
      <c r="B90" t="s">
        <v>29</v>
      </c>
      <c r="C90" t="s">
        <v>30</v>
      </c>
      <c r="D90" t="s">
        <v>191</v>
      </c>
      <c r="E90">
        <v>7</v>
      </c>
      <c r="F90">
        <v>488287</v>
      </c>
    </row>
    <row r="91" spans="1:6" x14ac:dyDescent="0.25">
      <c r="A91" t="s">
        <v>263</v>
      </c>
      <c r="D91" t="s">
        <v>191</v>
      </c>
      <c r="E91">
        <v>7</v>
      </c>
      <c r="F91">
        <v>488287</v>
      </c>
    </row>
    <row r="92" spans="1:6" hidden="1" x14ac:dyDescent="0.25">
      <c r="A92" t="s">
        <v>46</v>
      </c>
      <c r="B92" t="s">
        <v>29</v>
      </c>
      <c r="C92" t="s">
        <v>47</v>
      </c>
      <c r="D92" t="s">
        <v>48</v>
      </c>
      <c r="E92">
        <v>1</v>
      </c>
      <c r="F92">
        <v>2201546.5</v>
      </c>
    </row>
    <row r="93" spans="1:6" x14ac:dyDescent="0.25">
      <c r="A93" t="s">
        <v>264</v>
      </c>
      <c r="D93" t="s">
        <v>48</v>
      </c>
      <c r="E93">
        <v>1</v>
      </c>
      <c r="F93">
        <v>2201546.5</v>
      </c>
    </row>
    <row r="94" spans="1:6" hidden="1" x14ac:dyDescent="0.25">
      <c r="A94" t="s">
        <v>28</v>
      </c>
      <c r="B94" t="s">
        <v>29</v>
      </c>
      <c r="C94" t="s">
        <v>30</v>
      </c>
      <c r="D94" t="s">
        <v>31</v>
      </c>
      <c r="E94">
        <v>1</v>
      </c>
      <c r="F94">
        <v>161463</v>
      </c>
    </row>
    <row r="95" spans="1:6" x14ac:dyDescent="0.25">
      <c r="A95" t="s">
        <v>265</v>
      </c>
      <c r="D95" t="s">
        <v>31</v>
      </c>
      <c r="E95">
        <v>1</v>
      </c>
      <c r="F95">
        <v>161463</v>
      </c>
    </row>
    <row r="96" spans="1:6" hidden="1" x14ac:dyDescent="0.25">
      <c r="A96" t="s">
        <v>59</v>
      </c>
      <c r="B96" t="s">
        <v>60</v>
      </c>
      <c r="C96" t="s">
        <v>61</v>
      </c>
      <c r="D96" t="s">
        <v>62</v>
      </c>
      <c r="E96">
        <v>1</v>
      </c>
      <c r="F96">
        <v>367700</v>
      </c>
    </row>
    <row r="97" spans="1:6" hidden="1" x14ac:dyDescent="0.25">
      <c r="A97" t="s">
        <v>59</v>
      </c>
      <c r="B97" t="s">
        <v>60</v>
      </c>
      <c r="C97" t="s">
        <v>61</v>
      </c>
      <c r="D97" t="s">
        <v>63</v>
      </c>
      <c r="E97">
        <v>1</v>
      </c>
      <c r="F97">
        <v>423160</v>
      </c>
    </row>
    <row r="98" spans="1:6" hidden="1" x14ac:dyDescent="0.25">
      <c r="A98" t="s">
        <v>59</v>
      </c>
      <c r="B98" t="s">
        <v>60</v>
      </c>
      <c r="C98" t="s">
        <v>61</v>
      </c>
      <c r="D98" t="s">
        <v>62</v>
      </c>
      <c r="E98">
        <v>1</v>
      </c>
      <c r="F98">
        <v>330070</v>
      </c>
    </row>
    <row r="99" spans="1:6" hidden="1" x14ac:dyDescent="0.25">
      <c r="A99" t="s">
        <v>59</v>
      </c>
      <c r="B99" t="s">
        <v>60</v>
      </c>
      <c r="C99" t="s">
        <v>61</v>
      </c>
      <c r="D99" t="s">
        <v>64</v>
      </c>
      <c r="E99">
        <v>3</v>
      </c>
      <c r="F99">
        <v>101271</v>
      </c>
    </row>
    <row r="100" spans="1:6" hidden="1" x14ac:dyDescent="0.25">
      <c r="A100" t="s">
        <v>59</v>
      </c>
      <c r="B100" t="s">
        <v>60</v>
      </c>
      <c r="C100" t="s">
        <v>61</v>
      </c>
      <c r="D100" t="s">
        <v>65</v>
      </c>
      <c r="E100">
        <v>2</v>
      </c>
      <c r="F100">
        <v>72840</v>
      </c>
    </row>
    <row r="101" spans="1:6" hidden="1" x14ac:dyDescent="0.25">
      <c r="A101" t="s">
        <v>59</v>
      </c>
      <c r="B101" t="s">
        <v>60</v>
      </c>
      <c r="C101" t="s">
        <v>61</v>
      </c>
      <c r="D101" t="s">
        <v>65</v>
      </c>
      <c r="E101">
        <v>1</v>
      </c>
      <c r="F101">
        <v>43141</v>
      </c>
    </row>
    <row r="102" spans="1:6" hidden="1" x14ac:dyDescent="0.25">
      <c r="A102" t="s">
        <v>59</v>
      </c>
      <c r="B102" t="s">
        <v>60</v>
      </c>
      <c r="C102" t="s">
        <v>61</v>
      </c>
      <c r="D102" t="s">
        <v>65</v>
      </c>
      <c r="E102">
        <v>1</v>
      </c>
      <c r="F102">
        <v>206169</v>
      </c>
    </row>
    <row r="103" spans="1:6" hidden="1" x14ac:dyDescent="0.25">
      <c r="A103" t="s">
        <v>59</v>
      </c>
      <c r="B103" t="s">
        <v>60</v>
      </c>
      <c r="C103" t="s">
        <v>61</v>
      </c>
      <c r="D103" t="s">
        <v>66</v>
      </c>
      <c r="E103">
        <v>1</v>
      </c>
      <c r="F103">
        <v>55819</v>
      </c>
    </row>
    <row r="104" spans="1:6" hidden="1" x14ac:dyDescent="0.25">
      <c r="A104" t="s">
        <v>59</v>
      </c>
      <c r="B104" t="s">
        <v>60</v>
      </c>
      <c r="C104" t="s">
        <v>61</v>
      </c>
      <c r="D104" t="s">
        <v>66</v>
      </c>
      <c r="E104">
        <v>1</v>
      </c>
      <c r="F104">
        <v>65337</v>
      </c>
    </row>
    <row r="105" spans="1:6" hidden="1" x14ac:dyDescent="0.25">
      <c r="A105" t="s">
        <v>59</v>
      </c>
      <c r="B105" t="s">
        <v>60</v>
      </c>
      <c r="C105" t="s">
        <v>61</v>
      </c>
      <c r="D105" t="s">
        <v>66</v>
      </c>
      <c r="E105">
        <v>1</v>
      </c>
      <c r="F105">
        <v>92639</v>
      </c>
    </row>
    <row r="106" spans="1:6" hidden="1" x14ac:dyDescent="0.25">
      <c r="A106" t="s">
        <v>59</v>
      </c>
      <c r="B106" t="s">
        <v>60</v>
      </c>
      <c r="C106" t="s">
        <v>61</v>
      </c>
      <c r="D106" t="s">
        <v>62</v>
      </c>
      <c r="E106">
        <v>1</v>
      </c>
      <c r="F106">
        <v>54390</v>
      </c>
    </row>
    <row r="107" spans="1:6" x14ac:dyDescent="0.25">
      <c r="A107" t="s">
        <v>266</v>
      </c>
      <c r="D107" t="s">
        <v>303</v>
      </c>
      <c r="E107">
        <v>14</v>
      </c>
      <c r="F107">
        <v>1812536</v>
      </c>
    </row>
    <row r="108" spans="1:6" hidden="1" x14ac:dyDescent="0.25">
      <c r="A108" t="s">
        <v>209</v>
      </c>
      <c r="B108" t="s">
        <v>60</v>
      </c>
      <c r="C108" t="s">
        <v>61</v>
      </c>
      <c r="D108" t="s">
        <v>210</v>
      </c>
      <c r="E108">
        <v>1</v>
      </c>
      <c r="F108">
        <v>23833</v>
      </c>
    </row>
    <row r="109" spans="1:6" hidden="1" x14ac:dyDescent="0.25">
      <c r="A109" t="s">
        <v>209</v>
      </c>
      <c r="B109" t="s">
        <v>60</v>
      </c>
      <c r="C109" t="s">
        <v>61</v>
      </c>
      <c r="D109" t="s">
        <v>210</v>
      </c>
      <c r="E109">
        <v>1</v>
      </c>
      <c r="F109">
        <v>13236</v>
      </c>
    </row>
    <row r="110" spans="1:6" hidden="1" x14ac:dyDescent="0.25">
      <c r="A110" t="s">
        <v>209</v>
      </c>
      <c r="B110" t="s">
        <v>60</v>
      </c>
      <c r="C110" t="s">
        <v>61</v>
      </c>
      <c r="D110" t="s">
        <v>210</v>
      </c>
      <c r="E110">
        <v>1</v>
      </c>
      <c r="F110">
        <v>54482</v>
      </c>
    </row>
    <row r="111" spans="1:6" hidden="1" x14ac:dyDescent="0.25">
      <c r="A111" t="s">
        <v>209</v>
      </c>
      <c r="B111" t="s">
        <v>60</v>
      </c>
      <c r="C111" t="s">
        <v>61</v>
      </c>
      <c r="D111" t="s">
        <v>211</v>
      </c>
      <c r="E111">
        <v>1</v>
      </c>
      <c r="F111">
        <v>28734</v>
      </c>
    </row>
    <row r="112" spans="1:6" hidden="1" x14ac:dyDescent="0.25">
      <c r="A112" t="s">
        <v>209</v>
      </c>
      <c r="B112" t="s">
        <v>60</v>
      </c>
      <c r="C112" t="s">
        <v>61</v>
      </c>
      <c r="D112" t="s">
        <v>211</v>
      </c>
      <c r="E112">
        <v>1</v>
      </c>
      <c r="F112">
        <v>27334</v>
      </c>
    </row>
    <row r="113" spans="1:6" hidden="1" x14ac:dyDescent="0.25">
      <c r="A113" t="s">
        <v>209</v>
      </c>
      <c r="B113" t="s">
        <v>60</v>
      </c>
      <c r="C113" t="s">
        <v>61</v>
      </c>
      <c r="D113" t="s">
        <v>211</v>
      </c>
      <c r="E113">
        <v>1</v>
      </c>
      <c r="F113">
        <v>43312</v>
      </c>
    </row>
    <row r="114" spans="1:6" hidden="1" x14ac:dyDescent="0.25">
      <c r="A114" t="s">
        <v>209</v>
      </c>
      <c r="B114" t="s">
        <v>60</v>
      </c>
      <c r="C114" t="s">
        <v>61</v>
      </c>
      <c r="D114" t="s">
        <v>212</v>
      </c>
      <c r="E114">
        <v>2</v>
      </c>
      <c r="F114">
        <v>74285</v>
      </c>
    </row>
    <row r="115" spans="1:6" hidden="1" x14ac:dyDescent="0.25">
      <c r="A115" t="s">
        <v>209</v>
      </c>
      <c r="B115" t="s">
        <v>60</v>
      </c>
      <c r="C115" t="s">
        <v>61</v>
      </c>
      <c r="D115" t="s">
        <v>212</v>
      </c>
      <c r="E115">
        <v>1</v>
      </c>
      <c r="F115">
        <v>70002</v>
      </c>
    </row>
    <row r="116" spans="1:6" x14ac:dyDescent="0.25">
      <c r="A116" t="s">
        <v>267</v>
      </c>
      <c r="D116" t="s">
        <v>304</v>
      </c>
      <c r="E116">
        <v>9</v>
      </c>
      <c r="F116">
        <v>335218</v>
      </c>
    </row>
    <row r="117" spans="1:6" hidden="1" x14ac:dyDescent="0.25">
      <c r="A117" t="s">
        <v>175</v>
      </c>
      <c r="B117" t="s">
        <v>52</v>
      </c>
      <c r="C117" t="s">
        <v>53</v>
      </c>
      <c r="D117" t="s">
        <v>176</v>
      </c>
      <c r="E117">
        <v>11</v>
      </c>
      <c r="F117">
        <v>779492</v>
      </c>
    </row>
    <row r="118" spans="1:6" x14ac:dyDescent="0.25">
      <c r="A118" t="s">
        <v>268</v>
      </c>
      <c r="D118" t="s">
        <v>176</v>
      </c>
      <c r="E118">
        <v>11</v>
      </c>
      <c r="F118">
        <v>779492</v>
      </c>
    </row>
    <row r="119" spans="1:6" hidden="1" x14ac:dyDescent="0.25">
      <c r="A119" t="s">
        <v>217</v>
      </c>
      <c r="B119" t="s">
        <v>9</v>
      </c>
      <c r="C119" t="s">
        <v>10</v>
      </c>
      <c r="D119" t="s">
        <v>218</v>
      </c>
      <c r="E119">
        <v>5</v>
      </c>
      <c r="F119">
        <v>234587</v>
      </c>
    </row>
    <row r="120" spans="1:6" x14ac:dyDescent="0.25">
      <c r="A120" t="s">
        <v>269</v>
      </c>
      <c r="D120" t="s">
        <v>218</v>
      </c>
      <c r="E120">
        <v>5</v>
      </c>
      <c r="F120">
        <v>234587</v>
      </c>
    </row>
    <row r="121" spans="1:6" hidden="1" x14ac:dyDescent="0.25">
      <c r="A121" t="s">
        <v>213</v>
      </c>
      <c r="B121" t="s">
        <v>121</v>
      </c>
      <c r="C121" t="s">
        <v>214</v>
      </c>
      <c r="D121" t="s">
        <v>215</v>
      </c>
      <c r="E121">
        <v>1</v>
      </c>
      <c r="F121">
        <v>257680</v>
      </c>
    </row>
    <row r="122" spans="1:6" hidden="1" x14ac:dyDescent="0.25">
      <c r="A122" t="s">
        <v>213</v>
      </c>
      <c r="B122" t="s">
        <v>121</v>
      </c>
      <c r="C122" t="s">
        <v>214</v>
      </c>
      <c r="D122" t="s">
        <v>215</v>
      </c>
      <c r="E122">
        <v>1</v>
      </c>
      <c r="F122">
        <v>201079</v>
      </c>
    </row>
    <row r="123" spans="1:6" x14ac:dyDescent="0.25">
      <c r="A123" t="s">
        <v>270</v>
      </c>
      <c r="D123" t="s">
        <v>215</v>
      </c>
      <c r="E123">
        <v>2</v>
      </c>
      <c r="F123">
        <v>458759</v>
      </c>
    </row>
    <row r="124" spans="1:6" hidden="1" x14ac:dyDescent="0.25">
      <c r="A124" t="s">
        <v>216</v>
      </c>
      <c r="B124" t="s">
        <v>121</v>
      </c>
      <c r="C124" t="s">
        <v>214</v>
      </c>
      <c r="D124" t="s">
        <v>215</v>
      </c>
      <c r="E124">
        <v>1</v>
      </c>
      <c r="F124">
        <v>170979</v>
      </c>
    </row>
    <row r="125" spans="1:6" x14ac:dyDescent="0.25">
      <c r="A125" t="s">
        <v>271</v>
      </c>
      <c r="D125" t="s">
        <v>215</v>
      </c>
      <c r="E125">
        <v>1</v>
      </c>
      <c r="F125">
        <v>170979</v>
      </c>
    </row>
    <row r="126" spans="1:6" hidden="1" x14ac:dyDescent="0.25">
      <c r="A126" t="s">
        <v>159</v>
      </c>
      <c r="B126" t="s">
        <v>29</v>
      </c>
      <c r="C126" t="s">
        <v>102</v>
      </c>
      <c r="D126" t="s">
        <v>160</v>
      </c>
      <c r="E126">
        <v>13</v>
      </c>
      <c r="F126">
        <v>181680</v>
      </c>
    </row>
    <row r="127" spans="1:6" x14ac:dyDescent="0.25">
      <c r="A127" t="s">
        <v>272</v>
      </c>
      <c r="D127" t="s">
        <v>160</v>
      </c>
      <c r="E127">
        <v>13</v>
      </c>
      <c r="F127">
        <v>181680</v>
      </c>
    </row>
    <row r="128" spans="1:6" hidden="1" x14ac:dyDescent="0.25">
      <c r="A128" t="s">
        <v>196</v>
      </c>
      <c r="B128" t="s">
        <v>121</v>
      </c>
      <c r="C128" t="s">
        <v>197</v>
      </c>
      <c r="D128" t="s">
        <v>198</v>
      </c>
      <c r="E128">
        <v>1</v>
      </c>
      <c r="F128">
        <v>178314</v>
      </c>
    </row>
    <row r="129" spans="1:6" hidden="1" x14ac:dyDescent="0.25">
      <c r="A129" t="s">
        <v>196</v>
      </c>
      <c r="B129" t="s">
        <v>121</v>
      </c>
      <c r="C129" t="s">
        <v>197</v>
      </c>
      <c r="D129" t="s">
        <v>199</v>
      </c>
      <c r="E129">
        <v>2</v>
      </c>
      <c r="F129">
        <v>198928</v>
      </c>
    </row>
    <row r="130" spans="1:6" hidden="1" x14ac:dyDescent="0.25">
      <c r="A130" t="s">
        <v>196</v>
      </c>
      <c r="B130" t="s">
        <v>121</v>
      </c>
      <c r="C130" t="s">
        <v>200</v>
      </c>
      <c r="D130" t="s">
        <v>201</v>
      </c>
      <c r="E130">
        <v>1</v>
      </c>
      <c r="F130">
        <v>36394</v>
      </c>
    </row>
    <row r="131" spans="1:6" hidden="1" x14ac:dyDescent="0.25">
      <c r="A131" t="s">
        <v>196</v>
      </c>
      <c r="B131" t="s">
        <v>121</v>
      </c>
      <c r="C131" t="s">
        <v>200</v>
      </c>
      <c r="D131" t="s">
        <v>202</v>
      </c>
      <c r="E131">
        <v>2</v>
      </c>
      <c r="F131">
        <v>213717</v>
      </c>
    </row>
    <row r="132" spans="1:6" x14ac:dyDescent="0.25">
      <c r="A132" t="s">
        <v>273</v>
      </c>
      <c r="D132" t="s">
        <v>305</v>
      </c>
      <c r="E132">
        <v>6</v>
      </c>
      <c r="F132">
        <v>627353</v>
      </c>
    </row>
    <row r="133" spans="1:6" hidden="1" x14ac:dyDescent="0.25">
      <c r="A133" t="s">
        <v>222</v>
      </c>
      <c r="B133" t="s">
        <v>223</v>
      </c>
      <c r="C133" t="s">
        <v>224</v>
      </c>
      <c r="D133" t="s">
        <v>225</v>
      </c>
      <c r="E133">
        <v>1</v>
      </c>
      <c r="F133">
        <v>43148</v>
      </c>
    </row>
    <row r="134" spans="1:6" hidden="1" x14ac:dyDescent="0.25">
      <c r="A134" t="s">
        <v>222</v>
      </c>
      <c r="B134" t="s">
        <v>223</v>
      </c>
      <c r="C134" t="s">
        <v>224</v>
      </c>
      <c r="D134" t="s">
        <v>226</v>
      </c>
      <c r="E134">
        <v>2</v>
      </c>
      <c r="F134">
        <v>80687</v>
      </c>
    </row>
    <row r="135" spans="1:6" hidden="1" x14ac:dyDescent="0.25">
      <c r="A135" t="s">
        <v>222</v>
      </c>
      <c r="B135" t="s">
        <v>223</v>
      </c>
      <c r="C135" t="s">
        <v>224</v>
      </c>
      <c r="D135" t="s">
        <v>227</v>
      </c>
      <c r="E135">
        <v>1</v>
      </c>
      <c r="F135">
        <v>116250</v>
      </c>
    </row>
    <row r="136" spans="1:6" x14ac:dyDescent="0.25">
      <c r="A136" t="s">
        <v>274</v>
      </c>
      <c r="D136" t="s">
        <v>306</v>
      </c>
      <c r="E136">
        <v>4</v>
      </c>
      <c r="F136">
        <v>240085</v>
      </c>
    </row>
    <row r="137" spans="1:6" hidden="1" x14ac:dyDescent="0.25">
      <c r="A137" t="s">
        <v>220</v>
      </c>
      <c r="B137" t="s">
        <v>60</v>
      </c>
      <c r="C137" t="s">
        <v>204</v>
      </c>
      <c r="D137" t="s">
        <v>221</v>
      </c>
      <c r="E137">
        <v>3</v>
      </c>
      <c r="F137">
        <v>212375</v>
      </c>
    </row>
    <row r="138" spans="1:6" hidden="1" x14ac:dyDescent="0.25">
      <c r="A138" t="s">
        <v>220</v>
      </c>
      <c r="B138" t="s">
        <v>60</v>
      </c>
      <c r="C138" t="s">
        <v>204</v>
      </c>
      <c r="D138" t="s">
        <v>221</v>
      </c>
      <c r="E138">
        <v>1</v>
      </c>
      <c r="F138">
        <v>150466</v>
      </c>
    </row>
    <row r="139" spans="1:6" hidden="1" x14ac:dyDescent="0.25">
      <c r="A139" t="s">
        <v>220</v>
      </c>
      <c r="B139" t="s">
        <v>60</v>
      </c>
      <c r="C139" t="s">
        <v>204</v>
      </c>
      <c r="D139" t="s">
        <v>221</v>
      </c>
      <c r="E139">
        <v>2</v>
      </c>
      <c r="F139">
        <v>106725</v>
      </c>
    </row>
    <row r="140" spans="1:6" x14ac:dyDescent="0.25">
      <c r="A140" t="s">
        <v>275</v>
      </c>
      <c r="D140" t="s">
        <v>221</v>
      </c>
      <c r="E140">
        <v>6</v>
      </c>
      <c r="F140">
        <v>469566</v>
      </c>
    </row>
    <row r="141" spans="1:6" hidden="1" x14ac:dyDescent="0.25">
      <c r="A141" t="s">
        <v>231</v>
      </c>
      <c r="B141" t="s">
        <v>37</v>
      </c>
      <c r="C141" t="s">
        <v>93</v>
      </c>
      <c r="D141" t="s">
        <v>232</v>
      </c>
      <c r="E141">
        <v>6</v>
      </c>
      <c r="F141">
        <v>924807</v>
      </c>
    </row>
    <row r="142" spans="1:6" x14ac:dyDescent="0.25">
      <c r="A142" t="s">
        <v>276</v>
      </c>
      <c r="D142" t="s">
        <v>232</v>
      </c>
      <c r="E142">
        <v>6</v>
      </c>
      <c r="F142">
        <v>924807</v>
      </c>
    </row>
    <row r="143" spans="1:6" hidden="1" x14ac:dyDescent="0.25">
      <c r="A143" t="s">
        <v>112</v>
      </c>
      <c r="B143" t="s">
        <v>37</v>
      </c>
      <c r="C143" t="s">
        <v>38</v>
      </c>
      <c r="D143" t="s">
        <v>113</v>
      </c>
      <c r="E143">
        <v>2</v>
      </c>
      <c r="F143">
        <v>209940</v>
      </c>
    </row>
    <row r="144" spans="1:6" hidden="1" x14ac:dyDescent="0.25">
      <c r="A144" t="s">
        <v>112</v>
      </c>
      <c r="B144" t="s">
        <v>37</v>
      </c>
      <c r="C144" t="s">
        <v>38</v>
      </c>
      <c r="D144" t="s">
        <v>114</v>
      </c>
      <c r="E144">
        <v>4</v>
      </c>
      <c r="F144">
        <v>470193</v>
      </c>
    </row>
    <row r="145" spans="1:6" hidden="1" x14ac:dyDescent="0.25">
      <c r="A145" t="s">
        <v>112</v>
      </c>
      <c r="B145" t="s">
        <v>37</v>
      </c>
      <c r="C145" t="s">
        <v>38</v>
      </c>
      <c r="D145" t="s">
        <v>115</v>
      </c>
      <c r="E145">
        <v>2</v>
      </c>
      <c r="F145">
        <v>217432</v>
      </c>
    </row>
    <row r="146" spans="1:6" hidden="1" x14ac:dyDescent="0.25">
      <c r="A146" t="s">
        <v>112</v>
      </c>
      <c r="B146" t="s">
        <v>37</v>
      </c>
      <c r="C146" t="s">
        <v>38</v>
      </c>
      <c r="D146" t="s">
        <v>115</v>
      </c>
      <c r="E146">
        <v>2</v>
      </c>
      <c r="F146">
        <v>140032</v>
      </c>
    </row>
    <row r="147" spans="1:6" hidden="1" x14ac:dyDescent="0.25">
      <c r="A147" t="s">
        <v>112</v>
      </c>
      <c r="B147" t="s">
        <v>37</v>
      </c>
      <c r="C147" t="s">
        <v>38</v>
      </c>
      <c r="D147" t="s">
        <v>116</v>
      </c>
      <c r="E147">
        <v>7</v>
      </c>
      <c r="F147">
        <v>516135</v>
      </c>
    </row>
    <row r="148" spans="1:6" x14ac:dyDescent="0.25">
      <c r="A148" t="s">
        <v>277</v>
      </c>
      <c r="D148" t="s">
        <v>307</v>
      </c>
      <c r="E148">
        <v>17</v>
      </c>
      <c r="F148">
        <v>1553732</v>
      </c>
    </row>
    <row r="149" spans="1:6" hidden="1" x14ac:dyDescent="0.25">
      <c r="A149" t="s">
        <v>124</v>
      </c>
      <c r="B149" t="s">
        <v>19</v>
      </c>
      <c r="C149" t="s">
        <v>125</v>
      </c>
      <c r="D149" t="s">
        <v>126</v>
      </c>
      <c r="E149" t="s">
        <v>127</v>
      </c>
      <c r="F149">
        <v>21761</v>
      </c>
    </row>
    <row r="150" spans="1:6" hidden="1" x14ac:dyDescent="0.25">
      <c r="A150" t="s">
        <v>124</v>
      </c>
      <c r="B150" t="s">
        <v>19</v>
      </c>
      <c r="C150" t="s">
        <v>125</v>
      </c>
      <c r="D150" t="s">
        <v>126</v>
      </c>
      <c r="E150">
        <v>1</v>
      </c>
      <c r="F150">
        <v>20733</v>
      </c>
    </row>
    <row r="151" spans="1:6" hidden="1" x14ac:dyDescent="0.25">
      <c r="A151" t="s">
        <v>124</v>
      </c>
      <c r="B151" t="s">
        <v>19</v>
      </c>
      <c r="C151" t="s">
        <v>125</v>
      </c>
      <c r="D151" t="s">
        <v>126</v>
      </c>
      <c r="E151">
        <v>1</v>
      </c>
      <c r="F151">
        <v>21761</v>
      </c>
    </row>
    <row r="152" spans="1:6" hidden="1" x14ac:dyDescent="0.25">
      <c r="A152" t="s">
        <v>124</v>
      </c>
      <c r="B152" t="s">
        <v>19</v>
      </c>
      <c r="C152" t="s">
        <v>125</v>
      </c>
      <c r="D152" t="s">
        <v>126</v>
      </c>
      <c r="E152">
        <v>1</v>
      </c>
      <c r="F152">
        <v>95247</v>
      </c>
    </row>
    <row r="153" spans="1:6" hidden="1" x14ac:dyDescent="0.25">
      <c r="A153" t="s">
        <v>124</v>
      </c>
      <c r="B153" t="s">
        <v>19</v>
      </c>
      <c r="C153" t="s">
        <v>125</v>
      </c>
      <c r="D153" t="s">
        <v>126</v>
      </c>
      <c r="E153">
        <v>1</v>
      </c>
      <c r="F153">
        <v>22754</v>
      </c>
    </row>
    <row r="154" spans="1:6" hidden="1" x14ac:dyDescent="0.25">
      <c r="A154" t="s">
        <v>124</v>
      </c>
      <c r="B154" t="s">
        <v>19</v>
      </c>
      <c r="C154" t="s">
        <v>125</v>
      </c>
      <c r="D154" t="s">
        <v>126</v>
      </c>
      <c r="E154">
        <v>1</v>
      </c>
      <c r="F154">
        <v>47643</v>
      </c>
    </row>
    <row r="155" spans="1:6" hidden="1" x14ac:dyDescent="0.25">
      <c r="A155" t="s">
        <v>124</v>
      </c>
      <c r="B155" t="s">
        <v>19</v>
      </c>
      <c r="C155" t="s">
        <v>125</v>
      </c>
      <c r="D155" t="s">
        <v>126</v>
      </c>
      <c r="E155">
        <v>1</v>
      </c>
      <c r="F155">
        <v>19178</v>
      </c>
    </row>
    <row r="156" spans="1:6" hidden="1" x14ac:dyDescent="0.25">
      <c r="A156" t="s">
        <v>124</v>
      </c>
      <c r="B156" t="s">
        <v>19</v>
      </c>
      <c r="C156" t="s">
        <v>125</v>
      </c>
      <c r="D156" t="s">
        <v>126</v>
      </c>
      <c r="E156">
        <v>1</v>
      </c>
      <c r="F156">
        <v>76541</v>
      </c>
    </row>
    <row r="157" spans="1:6" hidden="1" x14ac:dyDescent="0.25">
      <c r="A157" t="s">
        <v>124</v>
      </c>
      <c r="B157" t="s">
        <v>19</v>
      </c>
      <c r="C157" t="s">
        <v>125</v>
      </c>
      <c r="D157" t="s">
        <v>126</v>
      </c>
      <c r="E157">
        <v>1</v>
      </c>
      <c r="F157">
        <v>112133</v>
      </c>
    </row>
    <row r="158" spans="1:6" hidden="1" x14ac:dyDescent="0.25">
      <c r="A158" t="s">
        <v>124</v>
      </c>
      <c r="B158" t="s">
        <v>19</v>
      </c>
      <c r="C158" t="s">
        <v>125</v>
      </c>
      <c r="D158" t="s">
        <v>126</v>
      </c>
      <c r="E158">
        <v>1</v>
      </c>
      <c r="F158">
        <v>35797</v>
      </c>
    </row>
    <row r="159" spans="1:6" hidden="1" x14ac:dyDescent="0.25">
      <c r="A159" t="s">
        <v>124</v>
      </c>
      <c r="B159" t="s">
        <v>19</v>
      </c>
      <c r="C159" t="s">
        <v>125</v>
      </c>
      <c r="D159" t="s">
        <v>126</v>
      </c>
      <c r="E159">
        <v>1</v>
      </c>
      <c r="F159">
        <v>80227</v>
      </c>
    </row>
    <row r="160" spans="1:6" hidden="1" x14ac:dyDescent="0.25">
      <c r="A160" t="s">
        <v>124</v>
      </c>
      <c r="B160" t="s">
        <v>19</v>
      </c>
      <c r="C160" t="s">
        <v>125</v>
      </c>
      <c r="D160" t="s">
        <v>126</v>
      </c>
      <c r="E160">
        <v>1</v>
      </c>
      <c r="F160">
        <v>141416</v>
      </c>
    </row>
    <row r="161" spans="1:6" hidden="1" x14ac:dyDescent="0.25">
      <c r="A161" t="s">
        <v>124</v>
      </c>
      <c r="B161" t="s">
        <v>19</v>
      </c>
      <c r="C161" t="s">
        <v>125</v>
      </c>
      <c r="D161" t="s">
        <v>126</v>
      </c>
      <c r="E161">
        <v>1</v>
      </c>
      <c r="F161">
        <v>22845</v>
      </c>
    </row>
    <row r="162" spans="1:6" hidden="1" x14ac:dyDescent="0.25">
      <c r="A162" t="s">
        <v>124</v>
      </c>
      <c r="B162" t="s">
        <v>19</v>
      </c>
      <c r="C162" t="s">
        <v>125</v>
      </c>
      <c r="D162" t="s">
        <v>126</v>
      </c>
      <c r="E162">
        <v>1</v>
      </c>
      <c r="F162">
        <v>148615</v>
      </c>
    </row>
    <row r="163" spans="1:6" hidden="1" x14ac:dyDescent="0.25">
      <c r="A163" t="s">
        <v>124</v>
      </c>
      <c r="B163" t="s">
        <v>19</v>
      </c>
      <c r="C163" t="s">
        <v>125</v>
      </c>
      <c r="D163" t="s">
        <v>126</v>
      </c>
      <c r="E163">
        <v>1</v>
      </c>
      <c r="F163">
        <v>121944</v>
      </c>
    </row>
    <row r="164" spans="1:6" hidden="1" x14ac:dyDescent="0.25">
      <c r="A164" t="s">
        <v>124</v>
      </c>
      <c r="B164" t="s">
        <v>19</v>
      </c>
      <c r="C164" t="s">
        <v>125</v>
      </c>
      <c r="D164" t="s">
        <v>126</v>
      </c>
      <c r="E164">
        <v>1</v>
      </c>
      <c r="F164">
        <v>35624</v>
      </c>
    </row>
    <row r="165" spans="1:6" hidden="1" x14ac:dyDescent="0.25">
      <c r="A165" t="s">
        <v>124</v>
      </c>
      <c r="B165" t="s">
        <v>19</v>
      </c>
      <c r="C165" t="s">
        <v>125</v>
      </c>
      <c r="D165" t="s">
        <v>126</v>
      </c>
      <c r="E165">
        <v>1</v>
      </c>
      <c r="F165">
        <v>76087</v>
      </c>
    </row>
    <row r="166" spans="1:6" x14ac:dyDescent="0.25">
      <c r="A166" t="s">
        <v>278</v>
      </c>
      <c r="D166" t="s">
        <v>126</v>
      </c>
      <c r="E166">
        <v>16</v>
      </c>
      <c r="F166">
        <v>1100306</v>
      </c>
    </row>
    <row r="167" spans="1:6" hidden="1" x14ac:dyDescent="0.25">
      <c r="A167" t="s">
        <v>55</v>
      </c>
      <c r="B167" t="s">
        <v>56</v>
      </c>
      <c r="C167" t="s">
        <v>57</v>
      </c>
      <c r="D167" t="s">
        <v>58</v>
      </c>
      <c r="E167">
        <v>1</v>
      </c>
      <c r="F167">
        <v>19725</v>
      </c>
    </row>
    <row r="168" spans="1:6" hidden="1" x14ac:dyDescent="0.25">
      <c r="A168" t="s">
        <v>55</v>
      </c>
      <c r="B168" t="s">
        <v>56</v>
      </c>
      <c r="C168" t="s">
        <v>57</v>
      </c>
      <c r="D168" t="s">
        <v>58</v>
      </c>
      <c r="E168">
        <v>1</v>
      </c>
      <c r="F168">
        <v>5875</v>
      </c>
    </row>
    <row r="169" spans="1:6" hidden="1" x14ac:dyDescent="0.25">
      <c r="A169" t="s">
        <v>55</v>
      </c>
      <c r="B169" t="s">
        <v>56</v>
      </c>
      <c r="C169" t="s">
        <v>57</v>
      </c>
      <c r="D169" t="s">
        <v>58</v>
      </c>
      <c r="E169">
        <v>1</v>
      </c>
      <c r="F169">
        <v>18829</v>
      </c>
    </row>
    <row r="170" spans="1:6" hidden="1" x14ac:dyDescent="0.25">
      <c r="A170" t="s">
        <v>55</v>
      </c>
      <c r="B170" t="s">
        <v>56</v>
      </c>
      <c r="C170" t="s">
        <v>57</v>
      </c>
      <c r="D170" t="s">
        <v>58</v>
      </c>
      <c r="E170">
        <v>1</v>
      </c>
      <c r="F170">
        <v>17155</v>
      </c>
    </row>
    <row r="171" spans="1:6" hidden="1" x14ac:dyDescent="0.25">
      <c r="A171" t="s">
        <v>55</v>
      </c>
      <c r="B171" t="s">
        <v>56</v>
      </c>
      <c r="C171" t="s">
        <v>57</v>
      </c>
      <c r="D171" t="s">
        <v>58</v>
      </c>
      <c r="E171">
        <v>1</v>
      </c>
      <c r="F171">
        <v>23695</v>
      </c>
    </row>
    <row r="172" spans="1:6" hidden="1" x14ac:dyDescent="0.25">
      <c r="A172" t="s">
        <v>55</v>
      </c>
      <c r="B172" t="s">
        <v>56</v>
      </c>
      <c r="C172" t="s">
        <v>57</v>
      </c>
      <c r="D172" t="s">
        <v>58</v>
      </c>
      <c r="E172">
        <v>1</v>
      </c>
      <c r="F172">
        <v>78400</v>
      </c>
    </row>
    <row r="173" spans="1:6" x14ac:dyDescent="0.25">
      <c r="A173" t="s">
        <v>279</v>
      </c>
      <c r="D173" t="s">
        <v>58</v>
      </c>
      <c r="E173">
        <v>6</v>
      </c>
      <c r="F173">
        <v>163679</v>
      </c>
    </row>
    <row r="174" spans="1:6" hidden="1" x14ac:dyDescent="0.25">
      <c r="A174" t="s">
        <v>43</v>
      </c>
      <c r="B174" t="s">
        <v>29</v>
      </c>
      <c r="C174" t="s">
        <v>44</v>
      </c>
      <c r="D174" t="s">
        <v>45</v>
      </c>
      <c r="E174">
        <v>3</v>
      </c>
      <c r="F174">
        <v>200000</v>
      </c>
    </row>
    <row r="175" spans="1:6" x14ac:dyDescent="0.25">
      <c r="A175" t="s">
        <v>280</v>
      </c>
      <c r="D175" t="s">
        <v>45</v>
      </c>
      <c r="E175">
        <v>3</v>
      </c>
      <c r="F175">
        <v>200000</v>
      </c>
    </row>
    <row r="176" spans="1:6" hidden="1" x14ac:dyDescent="0.25">
      <c r="A176" t="s">
        <v>92</v>
      </c>
      <c r="B176" t="s">
        <v>37</v>
      </c>
      <c r="C176" t="s">
        <v>93</v>
      </c>
      <c r="D176" t="s">
        <v>94</v>
      </c>
      <c r="E176">
        <v>4</v>
      </c>
      <c r="F176">
        <v>613459</v>
      </c>
    </row>
    <row r="177" spans="1:6" hidden="1" x14ac:dyDescent="0.25">
      <c r="A177" t="s">
        <v>92</v>
      </c>
      <c r="B177" t="s">
        <v>37</v>
      </c>
      <c r="C177" t="s">
        <v>93</v>
      </c>
      <c r="D177" t="s">
        <v>94</v>
      </c>
      <c r="E177">
        <v>2</v>
      </c>
      <c r="F177">
        <v>314230.27</v>
      </c>
    </row>
    <row r="178" spans="1:6" hidden="1" x14ac:dyDescent="0.25">
      <c r="A178" t="s">
        <v>92</v>
      </c>
      <c r="B178" t="s">
        <v>37</v>
      </c>
      <c r="C178" t="s">
        <v>93</v>
      </c>
      <c r="D178" t="s">
        <v>94</v>
      </c>
      <c r="E178">
        <v>2</v>
      </c>
      <c r="F178">
        <v>627259</v>
      </c>
    </row>
    <row r="179" spans="1:6" hidden="1" x14ac:dyDescent="0.25">
      <c r="A179" t="s">
        <v>92</v>
      </c>
      <c r="B179" t="s">
        <v>37</v>
      </c>
      <c r="C179" t="s">
        <v>93</v>
      </c>
      <c r="D179" t="s">
        <v>94</v>
      </c>
      <c r="E179">
        <v>4</v>
      </c>
      <c r="F179">
        <v>850834</v>
      </c>
    </row>
    <row r="180" spans="1:6" x14ac:dyDescent="0.25">
      <c r="A180" t="s">
        <v>281</v>
      </c>
      <c r="D180" t="s">
        <v>94</v>
      </c>
      <c r="E180">
        <v>12</v>
      </c>
      <c r="F180">
        <v>2405782.27</v>
      </c>
    </row>
    <row r="181" spans="1:6" hidden="1" x14ac:dyDescent="0.25">
      <c r="A181" t="s">
        <v>120</v>
      </c>
      <c r="B181" t="s">
        <v>121</v>
      </c>
      <c r="C181" t="s">
        <v>122</v>
      </c>
      <c r="D181" t="s">
        <v>123</v>
      </c>
      <c r="E181">
        <v>10</v>
      </c>
      <c r="F181">
        <v>238001</v>
      </c>
    </row>
    <row r="182" spans="1:6" hidden="1" x14ac:dyDescent="0.25">
      <c r="A182" t="s">
        <v>120</v>
      </c>
      <c r="B182" t="s">
        <v>121</v>
      </c>
      <c r="C182" t="s">
        <v>122</v>
      </c>
      <c r="D182" t="s">
        <v>123</v>
      </c>
      <c r="E182">
        <v>11</v>
      </c>
      <c r="F182">
        <v>366725</v>
      </c>
    </row>
    <row r="183" spans="1:6" hidden="1" x14ac:dyDescent="0.25">
      <c r="A183" t="s">
        <v>120</v>
      </c>
      <c r="B183" t="s">
        <v>121</v>
      </c>
      <c r="C183" t="s">
        <v>122</v>
      </c>
      <c r="D183" t="s">
        <v>123</v>
      </c>
      <c r="E183">
        <v>5</v>
      </c>
      <c r="F183">
        <v>206682</v>
      </c>
    </row>
    <row r="184" spans="1:6" hidden="1" x14ac:dyDescent="0.25">
      <c r="A184" t="s">
        <v>120</v>
      </c>
      <c r="B184" t="s">
        <v>121</v>
      </c>
      <c r="C184" t="s">
        <v>122</v>
      </c>
      <c r="D184" t="s">
        <v>123</v>
      </c>
      <c r="E184">
        <v>6</v>
      </c>
      <c r="F184">
        <v>349943</v>
      </c>
    </row>
    <row r="185" spans="1:6" x14ac:dyDescent="0.25">
      <c r="A185" t="s">
        <v>282</v>
      </c>
      <c r="D185" t="s">
        <v>123</v>
      </c>
      <c r="E185">
        <v>32</v>
      </c>
      <c r="F185">
        <v>1161351</v>
      </c>
    </row>
    <row r="186" spans="1:6" hidden="1" x14ac:dyDescent="0.25">
      <c r="A186" t="s">
        <v>156</v>
      </c>
      <c r="B186" t="s">
        <v>60</v>
      </c>
      <c r="C186" t="s">
        <v>157</v>
      </c>
      <c r="D186" t="s">
        <v>158</v>
      </c>
      <c r="E186">
        <v>2</v>
      </c>
      <c r="F186">
        <v>24964</v>
      </c>
    </row>
    <row r="187" spans="1:6" x14ac:dyDescent="0.25">
      <c r="A187" t="s">
        <v>283</v>
      </c>
      <c r="D187" t="s">
        <v>158</v>
      </c>
      <c r="E187">
        <v>2</v>
      </c>
      <c r="F187">
        <v>24964</v>
      </c>
    </row>
    <row r="188" spans="1:6" hidden="1" x14ac:dyDescent="0.25">
      <c r="A188" t="s">
        <v>184</v>
      </c>
      <c r="B188" t="s">
        <v>29</v>
      </c>
      <c r="C188" t="s">
        <v>185</v>
      </c>
      <c r="D188" t="s">
        <v>186</v>
      </c>
      <c r="E188">
        <v>3</v>
      </c>
      <c r="F188">
        <v>171700.6</v>
      </c>
    </row>
    <row r="189" spans="1:6" hidden="1" x14ac:dyDescent="0.25">
      <c r="A189" t="s">
        <v>184</v>
      </c>
      <c r="B189" t="s">
        <v>29</v>
      </c>
      <c r="C189" t="s">
        <v>185</v>
      </c>
      <c r="D189" t="s">
        <v>187</v>
      </c>
      <c r="E189">
        <v>2</v>
      </c>
      <c r="F189">
        <v>108481.13</v>
      </c>
    </row>
    <row r="190" spans="1:6" hidden="1" x14ac:dyDescent="0.25">
      <c r="A190" t="s">
        <v>184</v>
      </c>
      <c r="B190" t="s">
        <v>29</v>
      </c>
      <c r="C190" t="s">
        <v>185</v>
      </c>
      <c r="D190" t="s">
        <v>188</v>
      </c>
      <c r="E190">
        <v>1</v>
      </c>
      <c r="F190">
        <v>57843.5</v>
      </c>
    </row>
    <row r="191" spans="1:6" hidden="1" x14ac:dyDescent="0.25">
      <c r="A191" t="s">
        <v>184</v>
      </c>
      <c r="B191" t="s">
        <v>29</v>
      </c>
      <c r="C191" t="s">
        <v>185</v>
      </c>
      <c r="D191" t="s">
        <v>189</v>
      </c>
      <c r="E191">
        <v>1</v>
      </c>
      <c r="F191">
        <v>25702.5</v>
      </c>
    </row>
    <row r="192" spans="1:6" hidden="1" x14ac:dyDescent="0.25">
      <c r="A192" t="s">
        <v>184</v>
      </c>
      <c r="B192" t="s">
        <v>29</v>
      </c>
      <c r="C192" t="s">
        <v>185</v>
      </c>
      <c r="D192" t="s">
        <v>186</v>
      </c>
      <c r="E192">
        <v>3</v>
      </c>
      <c r="F192">
        <v>171700.6</v>
      </c>
    </row>
    <row r="193" spans="1:6" hidden="1" x14ac:dyDescent="0.25">
      <c r="A193" t="s">
        <v>184</v>
      </c>
      <c r="B193" t="s">
        <v>29</v>
      </c>
      <c r="C193" t="s">
        <v>185</v>
      </c>
      <c r="D193" t="s">
        <v>187</v>
      </c>
      <c r="E193">
        <v>4</v>
      </c>
      <c r="F193">
        <v>216963</v>
      </c>
    </row>
    <row r="194" spans="1:6" hidden="1" x14ac:dyDescent="0.25">
      <c r="A194" t="s">
        <v>184</v>
      </c>
      <c r="B194" t="s">
        <v>29</v>
      </c>
      <c r="C194" t="s">
        <v>185</v>
      </c>
      <c r="D194" t="s">
        <v>188</v>
      </c>
      <c r="E194">
        <v>1</v>
      </c>
      <c r="F194">
        <v>57843.5</v>
      </c>
    </row>
    <row r="195" spans="1:6" hidden="1" x14ac:dyDescent="0.25">
      <c r="A195" t="s">
        <v>184</v>
      </c>
      <c r="B195" t="s">
        <v>29</v>
      </c>
      <c r="C195" t="s">
        <v>185</v>
      </c>
      <c r="D195" t="s">
        <v>189</v>
      </c>
      <c r="E195">
        <v>1</v>
      </c>
      <c r="F195">
        <v>25702.5</v>
      </c>
    </row>
    <row r="196" spans="1:6" x14ac:dyDescent="0.25">
      <c r="A196" t="s">
        <v>284</v>
      </c>
      <c r="D196" t="s">
        <v>308</v>
      </c>
      <c r="E196">
        <v>16</v>
      </c>
      <c r="F196">
        <v>835937.33</v>
      </c>
    </row>
    <row r="197" spans="1:6" hidden="1" x14ac:dyDescent="0.25">
      <c r="A197" t="s">
        <v>117</v>
      </c>
      <c r="B197" t="s">
        <v>105</v>
      </c>
      <c r="C197" t="s">
        <v>118</v>
      </c>
      <c r="D197" t="s">
        <v>119</v>
      </c>
      <c r="E197">
        <v>10</v>
      </c>
      <c r="F197">
        <v>1326693</v>
      </c>
    </row>
    <row r="198" spans="1:6" hidden="1" x14ac:dyDescent="0.25">
      <c r="A198" t="s">
        <v>117</v>
      </c>
      <c r="B198" t="s">
        <v>105</v>
      </c>
      <c r="C198" t="s">
        <v>118</v>
      </c>
      <c r="D198" t="s">
        <v>119</v>
      </c>
      <c r="E198">
        <v>15</v>
      </c>
      <c r="F198">
        <v>1159525</v>
      </c>
    </row>
    <row r="199" spans="1:6" x14ac:dyDescent="0.25">
      <c r="A199" t="s">
        <v>285</v>
      </c>
      <c r="D199" t="s">
        <v>119</v>
      </c>
      <c r="E199">
        <v>25</v>
      </c>
      <c r="F199">
        <v>2486218</v>
      </c>
    </row>
    <row r="200" spans="1:6" hidden="1" x14ac:dyDescent="0.25">
      <c r="A200" t="s">
        <v>161</v>
      </c>
      <c r="B200" t="s">
        <v>52</v>
      </c>
      <c r="C200" t="s">
        <v>162</v>
      </c>
      <c r="D200" t="s">
        <v>163</v>
      </c>
      <c r="E200">
        <v>1</v>
      </c>
      <c r="F200">
        <v>160427</v>
      </c>
    </row>
    <row r="201" spans="1:6" hidden="1" x14ac:dyDescent="0.25">
      <c r="A201" t="s">
        <v>161</v>
      </c>
      <c r="B201" t="s">
        <v>52</v>
      </c>
      <c r="C201" t="s">
        <v>162</v>
      </c>
      <c r="D201" t="s">
        <v>163</v>
      </c>
      <c r="E201">
        <v>1</v>
      </c>
      <c r="F201">
        <v>231772</v>
      </c>
    </row>
    <row r="202" spans="1:6" hidden="1" x14ac:dyDescent="0.25">
      <c r="A202" t="s">
        <v>161</v>
      </c>
      <c r="B202" t="s">
        <v>52</v>
      </c>
      <c r="C202" t="s">
        <v>162</v>
      </c>
      <c r="D202" t="s">
        <v>163</v>
      </c>
      <c r="E202">
        <v>1</v>
      </c>
      <c r="F202">
        <v>59974</v>
      </c>
    </row>
    <row r="203" spans="1:6" hidden="1" x14ac:dyDescent="0.25">
      <c r="A203" t="s">
        <v>161</v>
      </c>
      <c r="B203" t="s">
        <v>52</v>
      </c>
      <c r="C203" t="s">
        <v>162</v>
      </c>
      <c r="D203" t="s">
        <v>163</v>
      </c>
      <c r="E203">
        <v>1</v>
      </c>
      <c r="F203">
        <v>67978</v>
      </c>
    </row>
    <row r="204" spans="1:6" hidden="1" x14ac:dyDescent="0.25">
      <c r="A204" t="s">
        <v>161</v>
      </c>
      <c r="B204" t="s">
        <v>52</v>
      </c>
      <c r="C204" t="s">
        <v>162</v>
      </c>
      <c r="D204" t="s">
        <v>163</v>
      </c>
      <c r="E204">
        <v>1</v>
      </c>
      <c r="F204">
        <v>58022</v>
      </c>
    </row>
    <row r="205" spans="1:6" hidden="1" x14ac:dyDescent="0.25">
      <c r="A205" t="s">
        <v>161</v>
      </c>
      <c r="B205" t="s">
        <v>52</v>
      </c>
      <c r="C205" t="s">
        <v>162</v>
      </c>
      <c r="D205" t="s">
        <v>163</v>
      </c>
      <c r="E205">
        <v>1</v>
      </c>
      <c r="F205">
        <v>83322</v>
      </c>
    </row>
    <row r="206" spans="1:6" hidden="1" x14ac:dyDescent="0.25">
      <c r="A206" t="s">
        <v>161</v>
      </c>
      <c r="B206" t="s">
        <v>52</v>
      </c>
      <c r="C206" t="s">
        <v>162</v>
      </c>
      <c r="D206" t="s">
        <v>163</v>
      </c>
      <c r="E206">
        <v>1</v>
      </c>
      <c r="F206">
        <v>140889</v>
      </c>
    </row>
    <row r="207" spans="1:6" hidden="1" x14ac:dyDescent="0.25">
      <c r="A207" t="s">
        <v>161</v>
      </c>
      <c r="B207" t="s">
        <v>52</v>
      </c>
      <c r="C207" t="s">
        <v>162</v>
      </c>
      <c r="D207" t="s">
        <v>163</v>
      </c>
      <c r="E207">
        <v>1</v>
      </c>
      <c r="F207">
        <v>98372</v>
      </c>
    </row>
    <row r="208" spans="1:6" x14ac:dyDescent="0.25">
      <c r="A208" t="s">
        <v>286</v>
      </c>
      <c r="D208" t="s">
        <v>163</v>
      </c>
      <c r="E208">
        <v>8</v>
      </c>
      <c r="F208">
        <v>900756</v>
      </c>
    </row>
    <row r="209" spans="1:6" hidden="1" x14ac:dyDescent="0.25">
      <c r="A209" t="s">
        <v>177</v>
      </c>
      <c r="B209" t="s">
        <v>19</v>
      </c>
      <c r="C209" t="s">
        <v>125</v>
      </c>
      <c r="D209" t="s">
        <v>178</v>
      </c>
      <c r="E209">
        <v>8</v>
      </c>
      <c r="F209">
        <v>659117</v>
      </c>
    </row>
    <row r="210" spans="1:6" x14ac:dyDescent="0.25">
      <c r="A210" t="s">
        <v>287</v>
      </c>
      <c r="D210" t="s">
        <v>178</v>
      </c>
      <c r="E210">
        <v>8</v>
      </c>
      <c r="F210">
        <v>659117</v>
      </c>
    </row>
    <row r="211" spans="1:6" hidden="1" x14ac:dyDescent="0.25">
      <c r="A211" t="s">
        <v>51</v>
      </c>
      <c r="B211" t="s">
        <v>52</v>
      </c>
      <c r="C211" t="s">
        <v>53</v>
      </c>
      <c r="D211" t="s">
        <v>54</v>
      </c>
      <c r="E211">
        <v>13</v>
      </c>
      <c r="F211">
        <v>251026</v>
      </c>
    </row>
    <row r="212" spans="1:6" hidden="1" x14ac:dyDescent="0.25">
      <c r="A212" t="s">
        <v>51</v>
      </c>
      <c r="B212" t="s">
        <v>52</v>
      </c>
      <c r="C212" t="s">
        <v>53</v>
      </c>
      <c r="D212" t="s">
        <v>54</v>
      </c>
      <c r="E212">
        <v>4</v>
      </c>
      <c r="F212">
        <v>219537</v>
      </c>
    </row>
    <row r="213" spans="1:6" x14ac:dyDescent="0.25">
      <c r="A213" t="s">
        <v>288</v>
      </c>
      <c r="D213" t="s">
        <v>54</v>
      </c>
      <c r="E213">
        <v>17</v>
      </c>
      <c r="F213">
        <v>470563</v>
      </c>
    </row>
    <row r="214" spans="1:6" hidden="1" x14ac:dyDescent="0.25">
      <c r="A214" t="s">
        <v>179</v>
      </c>
      <c r="B214" t="s">
        <v>52</v>
      </c>
      <c r="C214" t="s">
        <v>53</v>
      </c>
      <c r="D214" t="s">
        <v>176</v>
      </c>
      <c r="E214">
        <v>3</v>
      </c>
      <c r="F214">
        <v>117689</v>
      </c>
    </row>
    <row r="215" spans="1:6" hidden="1" x14ac:dyDescent="0.25">
      <c r="A215" t="s">
        <v>179</v>
      </c>
      <c r="B215" t="s">
        <v>52</v>
      </c>
      <c r="C215" t="s">
        <v>53</v>
      </c>
      <c r="D215" t="s">
        <v>176</v>
      </c>
      <c r="E215">
        <v>1</v>
      </c>
      <c r="F215">
        <v>222292</v>
      </c>
    </row>
    <row r="216" spans="1:6" hidden="1" x14ac:dyDescent="0.25">
      <c r="A216" t="s">
        <v>179</v>
      </c>
      <c r="B216" t="s">
        <v>52</v>
      </c>
      <c r="C216" t="s">
        <v>53</v>
      </c>
      <c r="D216" t="s">
        <v>176</v>
      </c>
      <c r="E216">
        <v>26</v>
      </c>
      <c r="F216">
        <v>1953637</v>
      </c>
    </row>
    <row r="217" spans="1:6" x14ac:dyDescent="0.25">
      <c r="A217" t="s">
        <v>289</v>
      </c>
      <c r="D217" t="s">
        <v>176</v>
      </c>
      <c r="E217">
        <v>30</v>
      </c>
      <c r="F217">
        <v>2293618</v>
      </c>
    </row>
    <row r="218" spans="1:6" hidden="1" x14ac:dyDescent="0.25">
      <c r="A218" t="s">
        <v>12</v>
      </c>
      <c r="B218" t="s">
        <v>9</v>
      </c>
      <c r="C218" t="s">
        <v>13</v>
      </c>
      <c r="D218" t="s">
        <v>14</v>
      </c>
      <c r="E218">
        <v>1</v>
      </c>
      <c r="F218">
        <v>460880</v>
      </c>
    </row>
    <row r="219" spans="1:6" hidden="1" x14ac:dyDescent="0.25">
      <c r="A219" t="s">
        <v>12</v>
      </c>
      <c r="B219" t="s">
        <v>9</v>
      </c>
      <c r="C219" t="s">
        <v>15</v>
      </c>
      <c r="D219" t="s">
        <v>16</v>
      </c>
      <c r="E219">
        <v>1</v>
      </c>
      <c r="F219">
        <v>131533</v>
      </c>
    </row>
    <row r="220" spans="1:6" hidden="1" x14ac:dyDescent="0.25">
      <c r="A220" t="s">
        <v>12</v>
      </c>
      <c r="B220" t="s">
        <v>9</v>
      </c>
      <c r="C220" t="s">
        <v>13</v>
      </c>
      <c r="D220" t="s">
        <v>17</v>
      </c>
      <c r="E220">
        <v>1</v>
      </c>
      <c r="F220">
        <v>100571</v>
      </c>
    </row>
    <row r="221" spans="1:6" hidden="1" x14ac:dyDescent="0.25">
      <c r="A221" t="s">
        <v>12</v>
      </c>
      <c r="B221" t="s">
        <v>9</v>
      </c>
      <c r="C221" t="s">
        <v>13</v>
      </c>
      <c r="D221" t="s">
        <v>18</v>
      </c>
      <c r="E221">
        <v>2</v>
      </c>
      <c r="F221">
        <v>187844</v>
      </c>
    </row>
    <row r="222" spans="1:6" hidden="1" x14ac:dyDescent="0.25">
      <c r="A222" t="s">
        <v>12</v>
      </c>
      <c r="B222" t="s">
        <v>19</v>
      </c>
      <c r="C222" t="s">
        <v>20</v>
      </c>
      <c r="D222" t="s">
        <v>21</v>
      </c>
      <c r="E222">
        <v>1</v>
      </c>
      <c r="F222">
        <v>70480</v>
      </c>
    </row>
    <row r="223" spans="1:6" hidden="1" x14ac:dyDescent="0.25">
      <c r="A223" t="s">
        <v>12</v>
      </c>
      <c r="B223" t="s">
        <v>9</v>
      </c>
      <c r="C223" t="s">
        <v>22</v>
      </c>
      <c r="D223" t="s">
        <v>23</v>
      </c>
      <c r="E223">
        <v>1</v>
      </c>
      <c r="F223">
        <v>49365</v>
      </c>
    </row>
    <row r="224" spans="1:6" hidden="1" x14ac:dyDescent="0.25">
      <c r="A224" t="s">
        <v>12</v>
      </c>
      <c r="B224" t="s">
        <v>9</v>
      </c>
      <c r="C224" t="s">
        <v>13</v>
      </c>
      <c r="D224" t="s">
        <v>24</v>
      </c>
      <c r="E224">
        <v>1</v>
      </c>
      <c r="F224">
        <v>48600</v>
      </c>
    </row>
    <row r="225" spans="1:6" hidden="1" x14ac:dyDescent="0.25">
      <c r="A225" t="s">
        <v>12</v>
      </c>
      <c r="B225" t="s">
        <v>9</v>
      </c>
      <c r="C225" t="s">
        <v>13</v>
      </c>
      <c r="D225" t="s">
        <v>25</v>
      </c>
      <c r="E225">
        <v>2</v>
      </c>
      <c r="F225">
        <v>146564</v>
      </c>
    </row>
    <row r="226" spans="1:6" hidden="1" x14ac:dyDescent="0.25">
      <c r="A226" t="s">
        <v>12</v>
      </c>
      <c r="B226" t="s">
        <v>19</v>
      </c>
      <c r="C226" t="s">
        <v>20</v>
      </c>
      <c r="D226" t="s">
        <v>26</v>
      </c>
      <c r="E226">
        <v>1</v>
      </c>
      <c r="F226">
        <v>431500</v>
      </c>
    </row>
    <row r="227" spans="1:6" hidden="1" x14ac:dyDescent="0.25">
      <c r="A227" t="s">
        <v>12</v>
      </c>
      <c r="B227" t="s">
        <v>9</v>
      </c>
      <c r="C227" t="s">
        <v>13</v>
      </c>
      <c r="D227" t="s">
        <v>27</v>
      </c>
      <c r="E227">
        <v>2</v>
      </c>
      <c r="F227">
        <v>84715</v>
      </c>
    </row>
    <row r="228" spans="1:6" x14ac:dyDescent="0.25">
      <c r="A228" t="s">
        <v>290</v>
      </c>
      <c r="D228" t="s">
        <v>309</v>
      </c>
      <c r="E228">
        <v>13</v>
      </c>
      <c r="F228">
        <v>1712052</v>
      </c>
    </row>
    <row r="229" spans="1:6" x14ac:dyDescent="0.25">
      <c r="A229" t="s">
        <v>291</v>
      </c>
      <c r="E229">
        <v>696</v>
      </c>
      <c r="F229">
        <v>58172074.100000009</v>
      </c>
    </row>
  </sheetData>
  <autoFilter ref="A1:F229" xr:uid="{C51ACC3C-BB64-4659-BF48-3AF0CD029221}">
    <filterColumn colId="0">
      <filters>
        <filter val="Total AGENCE NATIONALE DE LA COHÉSION DES TERRITOIRES - D1"/>
        <filter val="Total Agence Nationale de la Cohésion des Territoires - D2"/>
        <filter val="Total ATTRACTIVE VALENCIENNES"/>
        <filter val="Total BELLEVILLES"/>
        <filter val="Total EP Alpes Isére Habitat"/>
        <filter val="Total EP BAIE D'AMOR AMENAGEMENT"/>
        <filter val="Total EPASE"/>
        <filter val="Total FOCCAL"/>
        <filter val="Total général"/>
        <filter val="Total IDEEL"/>
        <filter val="Total JAB SOCIÉTÉ CIVILE IMMOBILIÈRE"/>
        <filter val="Total LA FABRIQUE DES QUARTIERS"/>
        <filter val="Total LORELLIA BIJOUTERIE (pour le compte de la SCI Telt en cours de constitution)"/>
        <filter val="Total METROPOLYS ORYON"/>
        <filter val="Total PARIS SUD AMENAGEMENT"/>
        <filter val="Total SA I2A - D1"/>
        <filter val="Total SARL Proxicommerce Investissement"/>
        <filter val="Total SAS CENTRALITE 44"/>
        <filter val="Total SAS CREDIT AGRICOLE IMMOBILIER PROMOTION"/>
        <filter val="Total SAS IMMOBILIÈRE DES ATELIERS"/>
        <filter val="Total SAS PROMAGORA"/>
        <filter val="Total SAS TROYES - GALIA"/>
        <filter val="Total SAS VAXELAIRE"/>
        <filter val="Total SASPAT 17 - D1"/>
        <filter val="Total SASPAT 17 - D2"/>
        <filter val="Total SCI EQUERRE SEMARD DEVELOPPEMENT"/>
        <filter val="Total SCI LES MURS DE LA VILLE"/>
        <filter val="Total SCI ROSTRAPPART - D1"/>
        <filter val="Total SCI ROSTROTEL - D2"/>
        <filter val="Total SEBL GRAND EST"/>
        <filter val="Total SEM Breizhcite"/>
        <filter val="Total SEM DU PAYS DE VIERZON"/>
        <filter val="Total SEM INCITE"/>
        <filter val="Total SEM PLAINE COMMUNE DEVELOPPEMENT"/>
        <filter val="Total SEM SORGEM"/>
        <filter val="Total SEM VIATERRA"/>
        <filter val="Total SEMAVILLE"/>
        <filter val="Total SEMCHA"/>
        <filter val="Total SEML SAINT-DENIS COMMERCES"/>
        <filter val="Total SEMPI DU PONANT"/>
        <filter val="Total SIAB SEPA"/>
        <filter val="Total SOC EQUIPEMENT AMENAGEMENT DES ARDENNES_Protéame"/>
        <filter val="Total SONADEV"/>
        <filter val="Total SPL PAYS DE GRASSE DEVELOPPEMENT"/>
        <filter val="Total SPL TERRITOIRE 34"/>
        <filter val="Total VAR AMENAGEMENT DEVELOPPEMENT - D1"/>
        <filter val="Total VAR AMENAGEMENT DEVELOPPEMENT - D2"/>
        <filter val="Total VILLAGES VIVANTS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F29C-05F0-4D03-B18C-48B06B5C4F9B}">
  <sheetPr>
    <pageSetUpPr fitToPage="1"/>
  </sheetPr>
  <dimension ref="A10:G61"/>
  <sheetViews>
    <sheetView tabSelected="1" workbookViewId="0">
      <selection activeCell="A11" sqref="A11:D11"/>
    </sheetView>
  </sheetViews>
  <sheetFormatPr baseColWidth="10" defaultRowHeight="15" x14ac:dyDescent="0.25"/>
  <cols>
    <col min="1" max="1" width="30.140625" style="20" customWidth="1"/>
    <col min="2" max="2" width="50.7109375" style="20" customWidth="1"/>
    <col min="3" max="3" width="13.140625" style="16" customWidth="1"/>
    <col min="4" max="4" width="17.5703125" style="15" customWidth="1"/>
    <col min="5" max="16384" width="11.42578125" style="14"/>
  </cols>
  <sheetData>
    <row r="10" spans="1:7" ht="61.5" customHeight="1" x14ac:dyDescent="0.25">
      <c r="A10" s="47" t="s">
        <v>370</v>
      </c>
      <c r="B10" s="47"/>
      <c r="C10" s="47"/>
      <c r="D10" s="47"/>
    </row>
    <row r="11" spans="1:7" ht="61.5" customHeight="1" x14ac:dyDescent="0.25">
      <c r="A11" s="47" t="s">
        <v>371</v>
      </c>
      <c r="B11" s="47"/>
      <c r="C11" s="47"/>
      <c r="D11" s="47"/>
    </row>
    <row r="13" spans="1:7" s="19" customFormat="1" ht="45" x14ac:dyDescent="0.25">
      <c r="A13" s="41" t="s">
        <v>238</v>
      </c>
      <c r="B13" s="41" t="s">
        <v>364</v>
      </c>
      <c r="C13" s="41" t="s">
        <v>239</v>
      </c>
      <c r="D13" s="42" t="s">
        <v>240</v>
      </c>
      <c r="G13" s="39"/>
    </row>
    <row r="14" spans="1:7" ht="45" x14ac:dyDescent="0.45">
      <c r="A14" s="20" t="s">
        <v>321</v>
      </c>
      <c r="B14" s="20" t="s">
        <v>296</v>
      </c>
      <c r="C14" s="16">
        <v>86</v>
      </c>
      <c r="D14" s="17">
        <v>7159307</v>
      </c>
      <c r="F14" s="40"/>
      <c r="G14" s="39"/>
    </row>
    <row r="15" spans="1:7" ht="30" x14ac:dyDescent="0.25">
      <c r="A15" s="20" t="s">
        <v>365</v>
      </c>
      <c r="B15" s="20" t="s">
        <v>297</v>
      </c>
      <c r="C15" s="16">
        <v>9</v>
      </c>
      <c r="D15" s="17">
        <v>1193221</v>
      </c>
      <c r="F15" s="39"/>
    </row>
    <row r="16" spans="1:7" x14ac:dyDescent="0.25">
      <c r="A16" s="20" t="s">
        <v>322</v>
      </c>
      <c r="B16" s="20" t="s">
        <v>35</v>
      </c>
      <c r="C16" s="16">
        <v>16</v>
      </c>
      <c r="D16" s="17">
        <v>633309</v>
      </c>
    </row>
    <row r="17" spans="1:4" ht="45" x14ac:dyDescent="0.25">
      <c r="A17" s="20" t="s">
        <v>323</v>
      </c>
      <c r="B17" s="20" t="s">
        <v>315</v>
      </c>
      <c r="C17" s="16">
        <v>28</v>
      </c>
      <c r="D17" s="17">
        <v>1505157</v>
      </c>
    </row>
    <row r="18" spans="1:4" x14ac:dyDescent="0.25">
      <c r="A18" s="20" t="s">
        <v>366</v>
      </c>
      <c r="B18" s="20" t="s">
        <v>208</v>
      </c>
      <c r="C18" s="16">
        <v>4</v>
      </c>
      <c r="D18" s="17">
        <v>91500</v>
      </c>
    </row>
    <row r="19" spans="1:4" ht="30" x14ac:dyDescent="0.25">
      <c r="A19" s="20" t="s">
        <v>324</v>
      </c>
      <c r="B19" s="20" t="s">
        <v>230</v>
      </c>
      <c r="C19" s="16">
        <v>1</v>
      </c>
      <c r="D19" s="17">
        <v>43252</v>
      </c>
    </row>
    <row r="20" spans="1:4" x14ac:dyDescent="0.25">
      <c r="A20" s="20" t="s">
        <v>325</v>
      </c>
      <c r="B20" s="20" t="s">
        <v>11</v>
      </c>
      <c r="C20" s="16">
        <v>69</v>
      </c>
      <c r="D20" s="17">
        <v>5259358</v>
      </c>
    </row>
    <row r="21" spans="1:4" ht="75" x14ac:dyDescent="0.25">
      <c r="A21" s="20" t="s">
        <v>326</v>
      </c>
      <c r="B21" s="20" t="s">
        <v>312</v>
      </c>
      <c r="C21" s="16">
        <v>48</v>
      </c>
      <c r="D21" s="17">
        <v>5477666</v>
      </c>
    </row>
    <row r="22" spans="1:4" x14ac:dyDescent="0.25">
      <c r="A22" s="20" t="s">
        <v>327</v>
      </c>
      <c r="B22" s="20" t="s">
        <v>41</v>
      </c>
      <c r="C22" s="16">
        <v>1</v>
      </c>
      <c r="D22" s="17">
        <v>693635</v>
      </c>
    </row>
    <row r="23" spans="1:4" ht="30" x14ac:dyDescent="0.25">
      <c r="A23" s="20" t="s">
        <v>328</v>
      </c>
      <c r="B23" s="20" t="s">
        <v>235</v>
      </c>
      <c r="C23" s="16">
        <v>2</v>
      </c>
      <c r="D23" s="17">
        <v>75103</v>
      </c>
    </row>
    <row r="24" spans="1:4" x14ac:dyDescent="0.25">
      <c r="A24" s="20" t="s">
        <v>329</v>
      </c>
      <c r="B24" s="20" t="s">
        <v>50</v>
      </c>
      <c r="C24" s="16">
        <v>14</v>
      </c>
      <c r="D24" s="17">
        <v>957814.25</v>
      </c>
    </row>
    <row r="25" spans="1:4" x14ac:dyDescent="0.25">
      <c r="A25" s="20" t="s">
        <v>330</v>
      </c>
      <c r="B25" s="20" t="s">
        <v>87</v>
      </c>
      <c r="C25" s="16">
        <v>4</v>
      </c>
      <c r="D25" s="17">
        <v>133148</v>
      </c>
    </row>
    <row r="26" spans="1:4" ht="30" x14ac:dyDescent="0.25">
      <c r="A26" s="20" t="s">
        <v>331</v>
      </c>
      <c r="B26" s="20" t="s">
        <v>300</v>
      </c>
      <c r="C26" s="16">
        <v>28</v>
      </c>
      <c r="D26" s="17">
        <v>1831307</v>
      </c>
    </row>
    <row r="27" spans="1:4" x14ac:dyDescent="0.25">
      <c r="A27" s="20" t="s">
        <v>332</v>
      </c>
      <c r="B27" s="20" t="s">
        <v>39</v>
      </c>
      <c r="C27" s="16">
        <v>50</v>
      </c>
      <c r="D27" s="17">
        <v>3952032</v>
      </c>
    </row>
    <row r="28" spans="1:4" x14ac:dyDescent="0.25">
      <c r="A28" s="20" t="s">
        <v>333</v>
      </c>
      <c r="B28" s="20" t="s">
        <v>301</v>
      </c>
      <c r="C28" s="16">
        <v>4</v>
      </c>
      <c r="D28" s="17">
        <v>1469357</v>
      </c>
    </row>
    <row r="29" spans="1:4" ht="30" x14ac:dyDescent="0.25">
      <c r="A29" s="38" t="s">
        <v>367</v>
      </c>
      <c r="B29" s="20" t="s">
        <v>205</v>
      </c>
      <c r="C29" s="16">
        <v>18</v>
      </c>
      <c r="D29" s="17">
        <v>1201267</v>
      </c>
    </row>
    <row r="30" spans="1:4" x14ac:dyDescent="0.25">
      <c r="A30" s="20" t="s">
        <v>334</v>
      </c>
      <c r="B30" s="20" t="s">
        <v>302</v>
      </c>
      <c r="C30" s="16">
        <v>4</v>
      </c>
      <c r="D30" s="17">
        <v>221108.75</v>
      </c>
    </row>
    <row r="31" spans="1:4" ht="30" x14ac:dyDescent="0.25">
      <c r="A31" s="20" t="s">
        <v>335</v>
      </c>
      <c r="B31" s="20" t="s">
        <v>237</v>
      </c>
      <c r="C31" s="16">
        <v>15</v>
      </c>
      <c r="D31" s="17">
        <v>765000</v>
      </c>
    </row>
    <row r="32" spans="1:4" x14ac:dyDescent="0.25">
      <c r="A32" s="20" t="s">
        <v>336</v>
      </c>
      <c r="B32" s="20" t="s">
        <v>80</v>
      </c>
      <c r="C32" s="16">
        <v>4</v>
      </c>
      <c r="D32" s="17">
        <v>455098</v>
      </c>
    </row>
    <row r="33" spans="1:4" x14ac:dyDescent="0.25">
      <c r="A33" s="20" t="s">
        <v>337</v>
      </c>
      <c r="B33" s="20" t="s">
        <v>191</v>
      </c>
      <c r="C33" s="16">
        <v>7</v>
      </c>
      <c r="D33" s="17">
        <v>488287</v>
      </c>
    </row>
    <row r="34" spans="1:4" x14ac:dyDescent="0.25">
      <c r="A34" s="20" t="s">
        <v>338</v>
      </c>
      <c r="B34" s="20" t="s">
        <v>48</v>
      </c>
      <c r="C34" s="16">
        <v>1</v>
      </c>
      <c r="D34" s="17">
        <v>2201546.5</v>
      </c>
    </row>
    <row r="35" spans="1:4" x14ac:dyDescent="0.25">
      <c r="A35" s="20" t="s">
        <v>339</v>
      </c>
      <c r="B35" s="20" t="s">
        <v>31</v>
      </c>
      <c r="C35" s="16">
        <v>1</v>
      </c>
      <c r="D35" s="17">
        <v>161463</v>
      </c>
    </row>
    <row r="36" spans="1:4" ht="30" x14ac:dyDescent="0.25">
      <c r="A36" s="20" t="s">
        <v>340</v>
      </c>
      <c r="B36" s="20" t="s">
        <v>316</v>
      </c>
      <c r="C36" s="16">
        <v>14</v>
      </c>
      <c r="D36" s="17">
        <v>1812536</v>
      </c>
    </row>
    <row r="37" spans="1:4" x14ac:dyDescent="0.25">
      <c r="A37" s="20" t="s">
        <v>341</v>
      </c>
      <c r="B37" s="20" t="s">
        <v>313</v>
      </c>
      <c r="C37" s="16">
        <v>9</v>
      </c>
      <c r="D37" s="17">
        <v>335218</v>
      </c>
    </row>
    <row r="38" spans="1:4" ht="30" x14ac:dyDescent="0.25">
      <c r="A38" s="20" t="s">
        <v>342</v>
      </c>
      <c r="B38" s="20" t="s">
        <v>176</v>
      </c>
      <c r="C38" s="16">
        <v>11</v>
      </c>
      <c r="D38" s="17">
        <v>779492</v>
      </c>
    </row>
    <row r="39" spans="1:4" x14ac:dyDescent="0.25">
      <c r="A39" s="20" t="s">
        <v>343</v>
      </c>
      <c r="B39" s="20" t="s">
        <v>218</v>
      </c>
      <c r="C39" s="16">
        <v>5</v>
      </c>
      <c r="D39" s="17">
        <v>234587</v>
      </c>
    </row>
    <row r="40" spans="1:4" x14ac:dyDescent="0.25">
      <c r="A40" s="20" t="s">
        <v>344</v>
      </c>
      <c r="B40" s="20" t="s">
        <v>215</v>
      </c>
      <c r="C40" s="16">
        <v>2</v>
      </c>
      <c r="D40" s="17">
        <v>458759</v>
      </c>
    </row>
    <row r="41" spans="1:4" x14ac:dyDescent="0.25">
      <c r="A41" s="20" t="s">
        <v>345</v>
      </c>
      <c r="B41" s="20" t="s">
        <v>215</v>
      </c>
      <c r="C41" s="16">
        <v>1</v>
      </c>
      <c r="D41" s="17">
        <v>170979</v>
      </c>
    </row>
    <row r="42" spans="1:4" x14ac:dyDescent="0.25">
      <c r="A42" s="20" t="s">
        <v>346</v>
      </c>
      <c r="B42" s="20" t="s">
        <v>160</v>
      </c>
      <c r="C42" s="16">
        <v>13</v>
      </c>
      <c r="D42" s="17">
        <v>181680</v>
      </c>
    </row>
    <row r="43" spans="1:4" x14ac:dyDescent="0.25">
      <c r="A43" s="20" t="s">
        <v>347</v>
      </c>
      <c r="B43" s="20" t="s">
        <v>305</v>
      </c>
      <c r="C43" s="16">
        <v>6</v>
      </c>
      <c r="D43" s="17">
        <v>627353</v>
      </c>
    </row>
    <row r="44" spans="1:4" ht="30" x14ac:dyDescent="0.25">
      <c r="A44" s="20" t="s">
        <v>348</v>
      </c>
      <c r="B44" s="20" t="s">
        <v>306</v>
      </c>
      <c r="C44" s="16">
        <v>4</v>
      </c>
      <c r="D44" s="17">
        <v>240085</v>
      </c>
    </row>
    <row r="45" spans="1:4" x14ac:dyDescent="0.25">
      <c r="A45" s="20" t="s">
        <v>349</v>
      </c>
      <c r="B45" s="20" t="s">
        <v>221</v>
      </c>
      <c r="C45" s="16">
        <v>6</v>
      </c>
      <c r="D45" s="17">
        <v>469566</v>
      </c>
    </row>
    <row r="46" spans="1:4" ht="30" x14ac:dyDescent="0.25">
      <c r="A46" s="20" t="s">
        <v>350</v>
      </c>
      <c r="B46" s="20" t="s">
        <v>232</v>
      </c>
      <c r="C46" s="16">
        <v>6</v>
      </c>
      <c r="D46" s="17">
        <v>924807</v>
      </c>
    </row>
    <row r="47" spans="1:4" ht="30" x14ac:dyDescent="0.25">
      <c r="A47" s="20" t="s">
        <v>351</v>
      </c>
      <c r="B47" s="20" t="s">
        <v>317</v>
      </c>
      <c r="C47" s="16">
        <v>17</v>
      </c>
      <c r="D47" s="17">
        <v>1553732</v>
      </c>
    </row>
    <row r="48" spans="1:4" x14ac:dyDescent="0.25">
      <c r="A48" s="20" t="s">
        <v>352</v>
      </c>
      <c r="B48" s="20" t="s">
        <v>126</v>
      </c>
      <c r="C48" s="16">
        <v>16</v>
      </c>
      <c r="D48" s="17">
        <v>1100306</v>
      </c>
    </row>
    <row r="49" spans="1:4" x14ac:dyDescent="0.25">
      <c r="A49" s="20" t="s">
        <v>353</v>
      </c>
      <c r="B49" s="20" t="s">
        <v>58</v>
      </c>
      <c r="C49" s="16">
        <v>6</v>
      </c>
      <c r="D49" s="17">
        <v>163679</v>
      </c>
    </row>
    <row r="50" spans="1:4" x14ac:dyDescent="0.25">
      <c r="A50" s="20" t="s">
        <v>354</v>
      </c>
      <c r="B50" s="20" t="s">
        <v>45</v>
      </c>
      <c r="C50" s="16">
        <v>3</v>
      </c>
      <c r="D50" s="17">
        <v>200000</v>
      </c>
    </row>
    <row r="51" spans="1:4" x14ac:dyDescent="0.25">
      <c r="A51" s="20" t="s">
        <v>355</v>
      </c>
      <c r="B51" s="20" t="s">
        <v>94</v>
      </c>
      <c r="C51" s="16">
        <v>12</v>
      </c>
      <c r="D51" s="17">
        <v>2405782.27</v>
      </c>
    </row>
    <row r="52" spans="1:4" x14ac:dyDescent="0.25">
      <c r="A52" s="20" t="s">
        <v>356</v>
      </c>
      <c r="B52" s="20" t="s">
        <v>318</v>
      </c>
      <c r="C52" s="16">
        <v>32</v>
      </c>
      <c r="D52" s="17">
        <v>1161351</v>
      </c>
    </row>
    <row r="53" spans="1:4" x14ac:dyDescent="0.25">
      <c r="A53" s="20" t="s">
        <v>357</v>
      </c>
      <c r="B53" s="20" t="s">
        <v>158</v>
      </c>
      <c r="C53" s="16">
        <v>2</v>
      </c>
      <c r="D53" s="17">
        <v>24964</v>
      </c>
    </row>
    <row r="54" spans="1:4" ht="30" x14ac:dyDescent="0.25">
      <c r="A54" s="20" t="s">
        <v>368</v>
      </c>
      <c r="B54" s="20" t="s">
        <v>319</v>
      </c>
      <c r="C54" s="16">
        <v>16</v>
      </c>
      <c r="D54" s="17">
        <v>835937.33</v>
      </c>
    </row>
    <row r="55" spans="1:4" x14ac:dyDescent="0.25">
      <c r="A55" s="20" t="s">
        <v>358</v>
      </c>
      <c r="B55" s="20" t="s">
        <v>314</v>
      </c>
      <c r="C55" s="16">
        <v>25</v>
      </c>
      <c r="D55" s="17">
        <v>2486218</v>
      </c>
    </row>
    <row r="56" spans="1:4" ht="30" x14ac:dyDescent="0.25">
      <c r="A56" s="20" t="s">
        <v>359</v>
      </c>
      <c r="B56" s="20" t="s">
        <v>163</v>
      </c>
      <c r="C56" s="16">
        <v>8</v>
      </c>
      <c r="D56" s="17">
        <v>900756</v>
      </c>
    </row>
    <row r="57" spans="1:4" x14ac:dyDescent="0.25">
      <c r="A57" s="20" t="s">
        <v>360</v>
      </c>
      <c r="B57" s="20" t="s">
        <v>178</v>
      </c>
      <c r="C57" s="16">
        <v>8</v>
      </c>
      <c r="D57" s="17">
        <v>659117</v>
      </c>
    </row>
    <row r="58" spans="1:4" ht="30" x14ac:dyDescent="0.25">
      <c r="A58" s="20" t="s">
        <v>361</v>
      </c>
      <c r="B58" s="20" t="s">
        <v>54</v>
      </c>
      <c r="C58" s="16">
        <v>17</v>
      </c>
      <c r="D58" s="17">
        <v>470563</v>
      </c>
    </row>
    <row r="59" spans="1:4" ht="30" x14ac:dyDescent="0.25">
      <c r="A59" s="20" t="s">
        <v>362</v>
      </c>
      <c r="B59" s="20" t="s">
        <v>176</v>
      </c>
      <c r="C59" s="16">
        <v>30</v>
      </c>
      <c r="D59" s="17">
        <v>2293618</v>
      </c>
    </row>
    <row r="60" spans="1:4" ht="60" x14ac:dyDescent="0.25">
      <c r="A60" s="20" t="s">
        <v>363</v>
      </c>
      <c r="B60" s="20" t="s">
        <v>320</v>
      </c>
      <c r="C60" s="16">
        <v>13</v>
      </c>
      <c r="D60" s="17">
        <v>1712052</v>
      </c>
    </row>
    <row r="61" spans="1:4" ht="30.75" customHeight="1" x14ac:dyDescent="0.25">
      <c r="A61" s="43" t="s">
        <v>369</v>
      </c>
      <c r="B61" s="44"/>
      <c r="C61" s="45"/>
      <c r="D61" s="46">
        <f>SUBTOTAL(109,Tableau2[Subvention FRLA demandée])</f>
        <v>58172074.100000001</v>
      </c>
    </row>
  </sheetData>
  <mergeCells count="2">
    <mergeCell ref="A10:D10"/>
    <mergeCell ref="A11:D11"/>
  </mergeCells>
  <pageMargins left="0.70866141732283472" right="0.70866141732283472" top="0.43307086614173229" bottom="0.39370078740157483" header="0.31496062992125984" footer="0.31496062992125984"/>
  <pageSetup paperSize="9" scale="78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D3CE-1903-412D-BC7B-36C7723566CA}">
  <dimension ref="A1:J262"/>
  <sheetViews>
    <sheetView topLeftCell="C139" workbookViewId="0">
      <selection activeCell="I76" sqref="I76:J123"/>
    </sheetView>
  </sheetViews>
  <sheetFormatPr baseColWidth="10" defaultRowHeight="15" x14ac:dyDescent="0.25"/>
  <cols>
    <col min="1" max="1" width="69.5703125" bestFit="1" customWidth="1"/>
    <col min="6" max="6" width="15.28515625" style="22" bestFit="1" customWidth="1"/>
    <col min="7" max="7" width="15.28515625" bestFit="1" customWidth="1"/>
    <col min="8" max="8" width="14.28515625" bestFit="1" customWidth="1"/>
    <col min="9" max="9" width="11.42578125" style="29"/>
    <col min="10" max="10" width="14.28515625" style="22" bestFit="1" customWidth="1"/>
  </cols>
  <sheetData>
    <row r="1" spans="1:6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s="22" t="s">
        <v>6</v>
      </c>
    </row>
    <row r="2" spans="1:6" x14ac:dyDescent="0.25">
      <c r="A2">
        <v>0</v>
      </c>
      <c r="B2">
        <v>0</v>
      </c>
      <c r="C2">
        <v>0</v>
      </c>
      <c r="D2">
        <v>0</v>
      </c>
      <c r="E2">
        <v>0</v>
      </c>
      <c r="F2" s="22">
        <v>0</v>
      </c>
    </row>
    <row r="3" spans="1:6" x14ac:dyDescent="0.25">
      <c r="A3" t="s">
        <v>12</v>
      </c>
      <c r="B3">
        <v>0</v>
      </c>
      <c r="C3">
        <v>0</v>
      </c>
      <c r="D3">
        <v>0</v>
      </c>
      <c r="E3">
        <v>0</v>
      </c>
      <c r="F3" s="22">
        <v>0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 s="22">
        <v>0</v>
      </c>
    </row>
    <row r="5" spans="1:6" x14ac:dyDescent="0.25">
      <c r="A5">
        <v>0</v>
      </c>
      <c r="B5">
        <v>0</v>
      </c>
      <c r="C5">
        <v>0</v>
      </c>
      <c r="D5">
        <v>0</v>
      </c>
      <c r="E5">
        <v>0</v>
      </c>
      <c r="F5" s="22">
        <v>0</v>
      </c>
    </row>
    <row r="6" spans="1:6" x14ac:dyDescent="0.25">
      <c r="A6">
        <v>0</v>
      </c>
      <c r="B6">
        <v>0</v>
      </c>
      <c r="C6">
        <v>0</v>
      </c>
      <c r="D6">
        <v>0</v>
      </c>
      <c r="E6">
        <v>0</v>
      </c>
      <c r="F6" s="22">
        <v>0</v>
      </c>
    </row>
    <row r="7" spans="1:6" x14ac:dyDescent="0.25">
      <c r="A7">
        <v>0</v>
      </c>
      <c r="B7">
        <v>0</v>
      </c>
      <c r="C7">
        <v>0</v>
      </c>
      <c r="D7">
        <v>0</v>
      </c>
      <c r="E7">
        <v>0</v>
      </c>
      <c r="F7" s="22">
        <v>0</v>
      </c>
    </row>
    <row r="8" spans="1:6" x14ac:dyDescent="0.25">
      <c r="A8">
        <v>0</v>
      </c>
      <c r="B8">
        <v>0</v>
      </c>
      <c r="C8">
        <v>0</v>
      </c>
      <c r="D8">
        <v>0</v>
      </c>
      <c r="E8">
        <v>0</v>
      </c>
      <c r="F8" s="22">
        <v>0</v>
      </c>
    </row>
    <row r="9" spans="1:6" x14ac:dyDescent="0.25">
      <c r="A9">
        <v>0</v>
      </c>
      <c r="B9">
        <v>0</v>
      </c>
      <c r="C9">
        <v>0</v>
      </c>
      <c r="D9">
        <v>0</v>
      </c>
      <c r="E9">
        <v>0</v>
      </c>
      <c r="F9" s="22">
        <v>0</v>
      </c>
    </row>
    <row r="10" spans="1:6" x14ac:dyDescent="0.25">
      <c r="A10">
        <v>0</v>
      </c>
      <c r="B10">
        <v>0</v>
      </c>
      <c r="C10">
        <v>0</v>
      </c>
      <c r="D10">
        <v>0</v>
      </c>
      <c r="E10">
        <v>0</v>
      </c>
      <c r="F10" s="22">
        <v>0</v>
      </c>
    </row>
    <row r="11" spans="1:6" x14ac:dyDescent="0.25">
      <c r="A11">
        <v>0</v>
      </c>
      <c r="B11">
        <v>0</v>
      </c>
      <c r="C11">
        <v>0</v>
      </c>
      <c r="D11">
        <v>0</v>
      </c>
      <c r="E11">
        <v>0</v>
      </c>
      <c r="F11" s="22">
        <v>0</v>
      </c>
    </row>
    <row r="12" spans="1:6" x14ac:dyDescent="0.25">
      <c r="A12">
        <v>0</v>
      </c>
      <c r="B12">
        <v>0</v>
      </c>
      <c r="C12">
        <v>0</v>
      </c>
      <c r="D12">
        <v>0</v>
      </c>
      <c r="E12">
        <v>0</v>
      </c>
      <c r="F12" s="22">
        <v>0</v>
      </c>
    </row>
    <row r="13" spans="1:6" x14ac:dyDescent="0.25">
      <c r="A13">
        <v>0</v>
      </c>
      <c r="B13">
        <v>0</v>
      </c>
      <c r="C13">
        <v>0</v>
      </c>
      <c r="D13">
        <v>0</v>
      </c>
      <c r="E13">
        <v>0</v>
      </c>
      <c r="F13" s="22">
        <v>0</v>
      </c>
    </row>
    <row r="14" spans="1:6" x14ac:dyDescent="0.25">
      <c r="A14">
        <v>0</v>
      </c>
      <c r="B14">
        <v>0</v>
      </c>
      <c r="C14">
        <v>0</v>
      </c>
      <c r="D14">
        <v>0</v>
      </c>
      <c r="E14">
        <v>0</v>
      </c>
      <c r="F14" s="22">
        <v>0</v>
      </c>
    </row>
    <row r="15" spans="1:6" x14ac:dyDescent="0.25">
      <c r="A15">
        <v>0</v>
      </c>
      <c r="B15">
        <v>0</v>
      </c>
      <c r="C15">
        <v>0</v>
      </c>
      <c r="D15">
        <v>0</v>
      </c>
      <c r="E15">
        <v>0</v>
      </c>
      <c r="F15" s="22">
        <v>0</v>
      </c>
    </row>
    <row r="16" spans="1:6" x14ac:dyDescent="0.25">
      <c r="A16">
        <v>0</v>
      </c>
      <c r="B16">
        <v>0</v>
      </c>
      <c r="C16">
        <v>0</v>
      </c>
      <c r="D16">
        <v>0</v>
      </c>
      <c r="E16">
        <v>0</v>
      </c>
      <c r="F16" s="22">
        <v>0</v>
      </c>
    </row>
    <row r="17" spans="1:6" x14ac:dyDescent="0.25">
      <c r="A17">
        <v>0</v>
      </c>
      <c r="B17">
        <v>0</v>
      </c>
      <c r="C17">
        <v>0</v>
      </c>
      <c r="D17">
        <v>0</v>
      </c>
      <c r="E17">
        <v>0</v>
      </c>
      <c r="F17" s="22">
        <v>0</v>
      </c>
    </row>
    <row r="18" spans="1:6" x14ac:dyDescent="0.25">
      <c r="A18">
        <v>0</v>
      </c>
      <c r="B18">
        <v>0</v>
      </c>
      <c r="C18">
        <v>0</v>
      </c>
      <c r="D18">
        <v>0</v>
      </c>
      <c r="E18">
        <v>0</v>
      </c>
      <c r="F18" s="22">
        <v>0</v>
      </c>
    </row>
    <row r="19" spans="1:6" x14ac:dyDescent="0.25">
      <c r="A19">
        <v>0</v>
      </c>
      <c r="B19">
        <v>0</v>
      </c>
      <c r="C19">
        <v>0</v>
      </c>
      <c r="D19">
        <v>0</v>
      </c>
      <c r="E19">
        <v>0</v>
      </c>
      <c r="F19" s="22">
        <v>0</v>
      </c>
    </row>
    <row r="20" spans="1:6" x14ac:dyDescent="0.25">
      <c r="A20">
        <v>0</v>
      </c>
      <c r="B20">
        <v>0</v>
      </c>
      <c r="C20">
        <v>0</v>
      </c>
      <c r="D20">
        <v>0</v>
      </c>
      <c r="E20">
        <v>0</v>
      </c>
      <c r="F20" s="22">
        <v>0</v>
      </c>
    </row>
    <row r="21" spans="1:6" x14ac:dyDescent="0.25">
      <c r="A21">
        <v>0</v>
      </c>
      <c r="B21">
        <v>0</v>
      </c>
      <c r="C21">
        <v>0</v>
      </c>
      <c r="D21">
        <v>0</v>
      </c>
      <c r="E21">
        <v>0</v>
      </c>
      <c r="F21" s="22">
        <v>0</v>
      </c>
    </row>
    <row r="22" spans="1:6" x14ac:dyDescent="0.25">
      <c r="A22">
        <v>0</v>
      </c>
      <c r="B22">
        <v>0</v>
      </c>
      <c r="C22">
        <v>0</v>
      </c>
      <c r="D22">
        <v>0</v>
      </c>
      <c r="E22">
        <v>0</v>
      </c>
      <c r="F22" s="22">
        <v>0</v>
      </c>
    </row>
    <row r="23" spans="1:6" x14ac:dyDescent="0.25">
      <c r="A23">
        <v>0</v>
      </c>
      <c r="B23">
        <v>0</v>
      </c>
      <c r="C23">
        <v>0</v>
      </c>
      <c r="D23">
        <v>0</v>
      </c>
      <c r="E23">
        <v>0</v>
      </c>
      <c r="F23" s="22">
        <v>0</v>
      </c>
    </row>
    <row r="24" spans="1:6" x14ac:dyDescent="0.25">
      <c r="A24">
        <v>0</v>
      </c>
      <c r="B24">
        <v>0</v>
      </c>
      <c r="C24">
        <v>0</v>
      </c>
      <c r="D24">
        <v>0</v>
      </c>
      <c r="E24">
        <v>0</v>
      </c>
      <c r="F24" s="22">
        <v>0</v>
      </c>
    </row>
    <row r="25" spans="1:6" x14ac:dyDescent="0.25">
      <c r="A25">
        <v>0</v>
      </c>
      <c r="B25">
        <v>0</v>
      </c>
      <c r="C25">
        <v>0</v>
      </c>
      <c r="D25">
        <v>0</v>
      </c>
      <c r="E25">
        <v>0</v>
      </c>
      <c r="F25" s="22">
        <v>0</v>
      </c>
    </row>
    <row r="26" spans="1:6" x14ac:dyDescent="0.25">
      <c r="A26">
        <v>0</v>
      </c>
      <c r="B26">
        <v>0</v>
      </c>
      <c r="C26">
        <v>0</v>
      </c>
      <c r="D26">
        <v>0</v>
      </c>
      <c r="E26">
        <v>0</v>
      </c>
      <c r="F26" s="22">
        <v>0</v>
      </c>
    </row>
    <row r="27" spans="1:6" x14ac:dyDescent="0.25">
      <c r="A27">
        <v>0</v>
      </c>
      <c r="B27">
        <v>0</v>
      </c>
      <c r="C27">
        <v>0</v>
      </c>
      <c r="D27">
        <v>0</v>
      </c>
      <c r="E27">
        <v>0</v>
      </c>
      <c r="F27" s="22">
        <v>0</v>
      </c>
    </row>
    <row r="28" spans="1:6" x14ac:dyDescent="0.25">
      <c r="A28">
        <v>0</v>
      </c>
      <c r="B28">
        <v>0</v>
      </c>
      <c r="C28">
        <v>0</v>
      </c>
      <c r="D28">
        <v>0</v>
      </c>
      <c r="E28">
        <v>0</v>
      </c>
      <c r="F28" s="22">
        <v>0</v>
      </c>
    </row>
    <row r="29" spans="1:6" x14ac:dyDescent="0.25">
      <c r="A29">
        <v>0</v>
      </c>
      <c r="B29">
        <v>0</v>
      </c>
      <c r="C29">
        <v>0</v>
      </c>
      <c r="D29">
        <v>0</v>
      </c>
      <c r="E29">
        <v>0</v>
      </c>
      <c r="F29" s="22">
        <v>0</v>
      </c>
    </row>
    <row r="30" spans="1:6" x14ac:dyDescent="0.25">
      <c r="A30">
        <v>0</v>
      </c>
      <c r="B30">
        <v>0</v>
      </c>
      <c r="C30">
        <v>0</v>
      </c>
      <c r="D30">
        <v>0</v>
      </c>
      <c r="E30">
        <v>0</v>
      </c>
      <c r="F30" s="22">
        <v>0</v>
      </c>
    </row>
    <row r="31" spans="1:6" x14ac:dyDescent="0.25">
      <c r="A31">
        <v>0</v>
      </c>
      <c r="B31">
        <v>0</v>
      </c>
      <c r="C31">
        <v>0</v>
      </c>
      <c r="D31">
        <v>0</v>
      </c>
      <c r="E31">
        <v>0</v>
      </c>
      <c r="F31" s="22">
        <v>0</v>
      </c>
    </row>
    <row r="32" spans="1:6" x14ac:dyDescent="0.25">
      <c r="A32">
        <v>0</v>
      </c>
      <c r="B32">
        <v>0</v>
      </c>
      <c r="C32">
        <v>0</v>
      </c>
      <c r="D32">
        <v>0</v>
      </c>
      <c r="E32">
        <v>0</v>
      </c>
      <c r="F32" s="22">
        <v>0</v>
      </c>
    </row>
    <row r="33" spans="1:6" x14ac:dyDescent="0.25">
      <c r="A33">
        <v>0</v>
      </c>
      <c r="B33">
        <v>0</v>
      </c>
      <c r="C33">
        <v>0</v>
      </c>
      <c r="D33">
        <v>0</v>
      </c>
      <c r="E33">
        <v>0</v>
      </c>
      <c r="F33" s="22">
        <v>0</v>
      </c>
    </row>
    <row r="34" spans="1:6" x14ac:dyDescent="0.25">
      <c r="A34">
        <v>0</v>
      </c>
      <c r="B34">
        <v>0</v>
      </c>
      <c r="C34">
        <v>0</v>
      </c>
      <c r="D34">
        <v>0</v>
      </c>
      <c r="E34">
        <v>0</v>
      </c>
      <c r="F34" s="22">
        <v>0</v>
      </c>
    </row>
    <row r="35" spans="1:6" x14ac:dyDescent="0.25">
      <c r="A35">
        <v>0</v>
      </c>
      <c r="B35">
        <v>0</v>
      </c>
      <c r="C35">
        <v>0</v>
      </c>
      <c r="D35">
        <v>0</v>
      </c>
      <c r="E35">
        <v>0</v>
      </c>
      <c r="F35" s="22">
        <v>0</v>
      </c>
    </row>
    <row r="36" spans="1:6" x14ac:dyDescent="0.25">
      <c r="A36">
        <v>0</v>
      </c>
      <c r="B36">
        <v>0</v>
      </c>
      <c r="C36">
        <v>0</v>
      </c>
      <c r="D36">
        <v>0</v>
      </c>
      <c r="E36">
        <v>0</v>
      </c>
      <c r="F36" s="22">
        <v>0</v>
      </c>
    </row>
    <row r="37" spans="1:6" x14ac:dyDescent="0.25">
      <c r="A37">
        <v>0</v>
      </c>
      <c r="B37">
        <v>0</v>
      </c>
      <c r="C37">
        <v>0</v>
      </c>
      <c r="D37">
        <v>0</v>
      </c>
      <c r="E37">
        <v>0</v>
      </c>
      <c r="F37" s="22">
        <v>0</v>
      </c>
    </row>
    <row r="38" spans="1:6" x14ac:dyDescent="0.25">
      <c r="A38">
        <v>0</v>
      </c>
      <c r="B38">
        <v>0</v>
      </c>
      <c r="C38">
        <v>0</v>
      </c>
      <c r="D38">
        <v>0</v>
      </c>
      <c r="E38">
        <v>0</v>
      </c>
      <c r="F38" s="22">
        <v>0</v>
      </c>
    </row>
    <row r="39" spans="1:6" x14ac:dyDescent="0.25">
      <c r="A39">
        <v>0</v>
      </c>
      <c r="B39">
        <v>0</v>
      </c>
      <c r="C39">
        <v>0</v>
      </c>
      <c r="D39">
        <v>0</v>
      </c>
      <c r="E39">
        <v>0</v>
      </c>
      <c r="F39" s="22">
        <v>0</v>
      </c>
    </row>
    <row r="40" spans="1:6" x14ac:dyDescent="0.25">
      <c r="A40">
        <v>0</v>
      </c>
      <c r="B40">
        <v>0</v>
      </c>
      <c r="C40">
        <v>0</v>
      </c>
      <c r="D40">
        <v>0</v>
      </c>
      <c r="E40">
        <v>0</v>
      </c>
      <c r="F40" s="22">
        <v>0</v>
      </c>
    </row>
    <row r="41" spans="1:6" x14ac:dyDescent="0.25">
      <c r="A41">
        <v>0</v>
      </c>
      <c r="B41">
        <v>0</v>
      </c>
      <c r="C41">
        <v>0</v>
      </c>
      <c r="D41">
        <v>0</v>
      </c>
      <c r="E41">
        <v>0</v>
      </c>
      <c r="F41" s="22">
        <v>0</v>
      </c>
    </row>
    <row r="42" spans="1:6" x14ac:dyDescent="0.25">
      <c r="A42">
        <v>0</v>
      </c>
      <c r="B42">
        <v>0</v>
      </c>
      <c r="C42">
        <v>0</v>
      </c>
      <c r="D42">
        <v>0</v>
      </c>
      <c r="E42">
        <v>0</v>
      </c>
      <c r="F42" s="22">
        <v>0</v>
      </c>
    </row>
    <row r="43" spans="1:6" x14ac:dyDescent="0.25">
      <c r="A43">
        <v>0</v>
      </c>
      <c r="B43">
        <v>0</v>
      </c>
      <c r="C43">
        <v>0</v>
      </c>
      <c r="D43">
        <v>0</v>
      </c>
      <c r="E43">
        <v>0</v>
      </c>
      <c r="F43" s="22">
        <v>0</v>
      </c>
    </row>
    <row r="44" spans="1:6" x14ac:dyDescent="0.25">
      <c r="A44">
        <v>0</v>
      </c>
      <c r="B44">
        <v>0</v>
      </c>
      <c r="C44">
        <v>0</v>
      </c>
      <c r="D44">
        <v>0</v>
      </c>
      <c r="E44">
        <v>0</v>
      </c>
      <c r="F44" s="22">
        <v>0</v>
      </c>
    </row>
    <row r="45" spans="1:6" x14ac:dyDescent="0.25">
      <c r="A45">
        <v>0</v>
      </c>
      <c r="B45">
        <v>0</v>
      </c>
      <c r="C45">
        <v>0</v>
      </c>
      <c r="D45">
        <v>0</v>
      </c>
      <c r="E45">
        <v>0</v>
      </c>
      <c r="F45" s="22">
        <v>0</v>
      </c>
    </row>
    <row r="46" spans="1:6" x14ac:dyDescent="0.25">
      <c r="A46">
        <v>0</v>
      </c>
      <c r="B46">
        <v>0</v>
      </c>
      <c r="C46">
        <v>0</v>
      </c>
      <c r="D46">
        <v>0</v>
      </c>
      <c r="E46">
        <v>0</v>
      </c>
      <c r="F46" s="22">
        <v>0</v>
      </c>
    </row>
    <row r="47" spans="1:6" x14ac:dyDescent="0.25">
      <c r="A47">
        <v>0</v>
      </c>
      <c r="B47">
        <v>0</v>
      </c>
      <c r="C47">
        <v>0</v>
      </c>
      <c r="D47">
        <v>0</v>
      </c>
      <c r="E47">
        <v>0</v>
      </c>
      <c r="F47" s="22">
        <v>0</v>
      </c>
    </row>
    <row r="48" spans="1:6" x14ac:dyDescent="0.25">
      <c r="A48">
        <v>0</v>
      </c>
      <c r="B48">
        <v>0</v>
      </c>
      <c r="C48">
        <v>0</v>
      </c>
      <c r="D48">
        <v>0</v>
      </c>
      <c r="E48">
        <v>0</v>
      </c>
      <c r="F48" s="22">
        <v>0</v>
      </c>
    </row>
    <row r="49" spans="1:6" x14ac:dyDescent="0.25">
      <c r="A49">
        <v>0</v>
      </c>
      <c r="B49">
        <v>0</v>
      </c>
      <c r="C49">
        <v>0</v>
      </c>
      <c r="D49">
        <v>0</v>
      </c>
      <c r="E49">
        <v>0</v>
      </c>
      <c r="F49" s="22">
        <v>0</v>
      </c>
    </row>
    <row r="50" spans="1:6" x14ac:dyDescent="0.25">
      <c r="A50">
        <v>0</v>
      </c>
      <c r="B50">
        <v>0</v>
      </c>
      <c r="C50">
        <v>0</v>
      </c>
      <c r="D50">
        <v>0</v>
      </c>
      <c r="E50">
        <v>0</v>
      </c>
      <c r="F50" s="22">
        <v>0</v>
      </c>
    </row>
    <row r="51" spans="1:6" x14ac:dyDescent="0.25">
      <c r="A51">
        <v>0</v>
      </c>
      <c r="B51">
        <v>0</v>
      </c>
      <c r="C51">
        <v>0</v>
      </c>
      <c r="D51">
        <v>0</v>
      </c>
      <c r="E51">
        <v>0</v>
      </c>
      <c r="F51" s="22">
        <v>0</v>
      </c>
    </row>
    <row r="52" spans="1:6" x14ac:dyDescent="0.25">
      <c r="A52">
        <v>0</v>
      </c>
      <c r="B52">
        <v>0</v>
      </c>
      <c r="C52">
        <v>0</v>
      </c>
      <c r="D52">
        <v>0</v>
      </c>
      <c r="E52">
        <v>0</v>
      </c>
      <c r="F52" s="22">
        <v>0</v>
      </c>
    </row>
    <row r="53" spans="1:6" x14ac:dyDescent="0.25">
      <c r="A53">
        <v>0</v>
      </c>
      <c r="B53">
        <v>0</v>
      </c>
      <c r="C53">
        <v>0</v>
      </c>
      <c r="D53">
        <v>0</v>
      </c>
      <c r="E53">
        <v>0</v>
      </c>
      <c r="F53" s="22">
        <v>0</v>
      </c>
    </row>
    <row r="54" spans="1:6" x14ac:dyDescent="0.25">
      <c r="A54">
        <v>0</v>
      </c>
      <c r="B54">
        <v>0</v>
      </c>
      <c r="C54">
        <v>0</v>
      </c>
      <c r="D54">
        <v>0</v>
      </c>
      <c r="E54">
        <v>0</v>
      </c>
      <c r="F54" s="22">
        <v>0</v>
      </c>
    </row>
    <row r="55" spans="1:6" x14ac:dyDescent="0.25">
      <c r="A55">
        <v>0</v>
      </c>
      <c r="B55">
        <v>0</v>
      </c>
      <c r="C55">
        <v>0</v>
      </c>
      <c r="D55">
        <v>0</v>
      </c>
      <c r="E55">
        <v>0</v>
      </c>
      <c r="F55" s="22">
        <v>0</v>
      </c>
    </row>
    <row r="56" spans="1:6" x14ac:dyDescent="0.25">
      <c r="A56">
        <v>0</v>
      </c>
      <c r="B56">
        <v>0</v>
      </c>
      <c r="C56">
        <v>0</v>
      </c>
      <c r="D56">
        <v>0</v>
      </c>
      <c r="E56">
        <v>0</v>
      </c>
      <c r="F56" s="22">
        <v>0</v>
      </c>
    </row>
    <row r="57" spans="1:6" x14ac:dyDescent="0.25">
      <c r="A57">
        <v>0</v>
      </c>
      <c r="B57">
        <v>0</v>
      </c>
      <c r="C57">
        <v>0</v>
      </c>
      <c r="D57">
        <v>0</v>
      </c>
      <c r="E57">
        <v>0</v>
      </c>
      <c r="F57" s="22">
        <v>0</v>
      </c>
    </row>
    <row r="58" spans="1:6" x14ac:dyDescent="0.25">
      <c r="A58">
        <v>0</v>
      </c>
      <c r="B58">
        <v>0</v>
      </c>
      <c r="C58">
        <v>0</v>
      </c>
      <c r="D58">
        <v>0</v>
      </c>
      <c r="E58">
        <v>0</v>
      </c>
      <c r="F58" s="22">
        <v>0</v>
      </c>
    </row>
    <row r="59" spans="1:6" x14ac:dyDescent="0.25">
      <c r="A59">
        <v>0</v>
      </c>
      <c r="B59">
        <v>0</v>
      </c>
      <c r="C59">
        <v>0</v>
      </c>
      <c r="D59">
        <v>0</v>
      </c>
      <c r="E59">
        <v>0</v>
      </c>
      <c r="F59" s="22">
        <v>0</v>
      </c>
    </row>
    <row r="60" spans="1:6" x14ac:dyDescent="0.25">
      <c r="A60">
        <v>0</v>
      </c>
      <c r="B60">
        <v>0</v>
      </c>
      <c r="C60">
        <v>0</v>
      </c>
      <c r="D60">
        <v>0</v>
      </c>
      <c r="E60">
        <v>0</v>
      </c>
      <c r="F60" s="22">
        <v>0</v>
      </c>
    </row>
    <row r="61" spans="1:6" x14ac:dyDescent="0.25">
      <c r="A61">
        <v>0</v>
      </c>
      <c r="B61">
        <v>0</v>
      </c>
      <c r="C61">
        <v>0</v>
      </c>
      <c r="D61">
        <v>0</v>
      </c>
      <c r="E61">
        <v>0</v>
      </c>
      <c r="F61" s="22">
        <v>0</v>
      </c>
    </row>
    <row r="62" spans="1:6" x14ac:dyDescent="0.25">
      <c r="A62">
        <v>0</v>
      </c>
      <c r="B62">
        <v>0</v>
      </c>
      <c r="C62">
        <v>0</v>
      </c>
      <c r="D62">
        <v>0</v>
      </c>
      <c r="E62">
        <v>0</v>
      </c>
      <c r="F62" s="22">
        <v>0</v>
      </c>
    </row>
    <row r="63" spans="1:6" x14ac:dyDescent="0.25">
      <c r="A63">
        <v>0</v>
      </c>
      <c r="B63">
        <v>0</v>
      </c>
      <c r="C63">
        <v>0</v>
      </c>
      <c r="D63">
        <v>0</v>
      </c>
      <c r="E63">
        <v>0</v>
      </c>
      <c r="F63" s="22">
        <v>0</v>
      </c>
    </row>
    <row r="64" spans="1:6" x14ac:dyDescent="0.25">
      <c r="A64">
        <v>0</v>
      </c>
      <c r="B64">
        <v>0</v>
      </c>
      <c r="C64">
        <v>0</v>
      </c>
      <c r="D64">
        <v>0</v>
      </c>
      <c r="E64">
        <v>0</v>
      </c>
      <c r="F64" s="22">
        <v>0</v>
      </c>
    </row>
    <row r="65" spans="1:10" x14ac:dyDescent="0.25">
      <c r="A65">
        <v>0</v>
      </c>
      <c r="B65">
        <v>0</v>
      </c>
      <c r="C65">
        <v>0</v>
      </c>
      <c r="D65">
        <v>0</v>
      </c>
      <c r="E65">
        <v>0</v>
      </c>
      <c r="F65" s="22">
        <v>0</v>
      </c>
    </row>
    <row r="66" spans="1:10" x14ac:dyDescent="0.25">
      <c r="A66">
        <v>0</v>
      </c>
      <c r="B66">
        <v>0</v>
      </c>
      <c r="C66">
        <v>0</v>
      </c>
      <c r="D66">
        <v>0</v>
      </c>
      <c r="E66">
        <v>0</v>
      </c>
      <c r="F66" s="22">
        <v>0</v>
      </c>
    </row>
    <row r="67" spans="1:10" x14ac:dyDescent="0.25">
      <c r="A67">
        <v>0</v>
      </c>
      <c r="B67">
        <v>0</v>
      </c>
      <c r="C67">
        <v>0</v>
      </c>
      <c r="D67">
        <v>0</v>
      </c>
      <c r="E67">
        <v>0</v>
      </c>
      <c r="F67" s="22">
        <v>0</v>
      </c>
    </row>
    <row r="68" spans="1:10" x14ac:dyDescent="0.25">
      <c r="A68">
        <v>0</v>
      </c>
      <c r="B68">
        <v>0</v>
      </c>
      <c r="C68">
        <v>0</v>
      </c>
      <c r="D68">
        <v>0</v>
      </c>
      <c r="E68">
        <v>0</v>
      </c>
      <c r="F68" s="22">
        <v>0</v>
      </c>
    </row>
    <row r="69" spans="1:10" x14ac:dyDescent="0.25">
      <c r="A69">
        <v>0</v>
      </c>
      <c r="B69">
        <v>0</v>
      </c>
      <c r="C69">
        <v>0</v>
      </c>
      <c r="D69">
        <v>0</v>
      </c>
      <c r="E69">
        <v>0</v>
      </c>
      <c r="F69" s="22">
        <v>0</v>
      </c>
    </row>
    <row r="70" spans="1:10" x14ac:dyDescent="0.25">
      <c r="A70">
        <v>0</v>
      </c>
      <c r="B70">
        <v>0</v>
      </c>
      <c r="C70">
        <v>0</v>
      </c>
      <c r="D70">
        <v>0</v>
      </c>
      <c r="E70">
        <v>0</v>
      </c>
      <c r="F70" s="22">
        <v>0</v>
      </c>
    </row>
    <row r="71" spans="1:10" x14ac:dyDescent="0.25">
      <c r="A71">
        <v>0</v>
      </c>
      <c r="B71">
        <v>0</v>
      </c>
      <c r="C71">
        <v>0</v>
      </c>
      <c r="D71">
        <v>0</v>
      </c>
      <c r="E71">
        <v>0</v>
      </c>
      <c r="F71" s="22">
        <v>0</v>
      </c>
    </row>
    <row r="72" spans="1:10" x14ac:dyDescent="0.25">
      <c r="A72">
        <v>0</v>
      </c>
      <c r="B72">
        <v>0</v>
      </c>
      <c r="C72">
        <v>0</v>
      </c>
      <c r="D72">
        <v>0</v>
      </c>
      <c r="E72">
        <v>0</v>
      </c>
      <c r="F72" s="22">
        <v>0</v>
      </c>
    </row>
    <row r="73" spans="1:10" x14ac:dyDescent="0.25">
      <c r="A73">
        <v>0</v>
      </c>
      <c r="B73">
        <v>0</v>
      </c>
      <c r="C73">
        <v>0</v>
      </c>
      <c r="D73">
        <v>0</v>
      </c>
      <c r="E73">
        <v>0</v>
      </c>
      <c r="F73" s="22">
        <v>0</v>
      </c>
    </row>
    <row r="74" spans="1:10" x14ac:dyDescent="0.25">
      <c r="A74">
        <v>0</v>
      </c>
      <c r="B74">
        <v>0</v>
      </c>
      <c r="C74">
        <v>0</v>
      </c>
      <c r="D74">
        <v>0</v>
      </c>
      <c r="E74">
        <v>0</v>
      </c>
      <c r="F74" s="22">
        <v>0</v>
      </c>
    </row>
    <row r="75" spans="1:10" x14ac:dyDescent="0.25">
      <c r="A75">
        <v>0</v>
      </c>
      <c r="B75">
        <v>0</v>
      </c>
      <c r="C75">
        <v>0</v>
      </c>
      <c r="D75">
        <v>0</v>
      </c>
      <c r="E75">
        <v>0</v>
      </c>
      <c r="F75" s="22">
        <v>0</v>
      </c>
    </row>
    <row r="76" spans="1:10" x14ac:dyDescent="0.25">
      <c r="A76" t="s">
        <v>55</v>
      </c>
      <c r="B76" t="s">
        <v>56</v>
      </c>
      <c r="C76" t="s">
        <v>57</v>
      </c>
      <c r="D76" t="s">
        <v>58</v>
      </c>
      <c r="E76">
        <v>1</v>
      </c>
      <c r="F76" s="22">
        <v>5875</v>
      </c>
      <c r="G76" s="22">
        <v>5875</v>
      </c>
      <c r="H76" s="23">
        <f>F76-G76</f>
        <v>0</v>
      </c>
      <c r="I76" s="27" t="s">
        <v>32</v>
      </c>
      <c r="J76" s="28">
        <v>633309</v>
      </c>
    </row>
    <row r="77" spans="1:10" x14ac:dyDescent="0.25">
      <c r="A77" t="s">
        <v>67</v>
      </c>
      <c r="B77" t="s">
        <v>74</v>
      </c>
      <c r="C77" t="s">
        <v>75</v>
      </c>
      <c r="D77" t="s">
        <v>76</v>
      </c>
      <c r="E77">
        <v>1</v>
      </c>
      <c r="F77" s="22">
        <v>9895</v>
      </c>
      <c r="G77" s="22">
        <v>9895</v>
      </c>
      <c r="H77" s="23">
        <f>F77-G77</f>
        <v>0</v>
      </c>
      <c r="I77" s="27" t="s">
        <v>8</v>
      </c>
      <c r="J77" s="28">
        <v>5259358</v>
      </c>
    </row>
    <row r="78" spans="1:10" s="24" customFormat="1" x14ac:dyDescent="0.25">
      <c r="A78" s="24" t="s">
        <v>173</v>
      </c>
      <c r="B78" s="24" t="s">
        <v>37</v>
      </c>
      <c r="C78" s="24" t="s">
        <v>70</v>
      </c>
      <c r="D78" s="24" t="s">
        <v>174</v>
      </c>
      <c r="E78" s="24">
        <v>1</v>
      </c>
      <c r="F78" s="25">
        <v>0</v>
      </c>
      <c r="G78" s="25"/>
      <c r="H78" s="23">
        <f>F78-G78</f>
        <v>0</v>
      </c>
      <c r="I78" s="27" t="s">
        <v>49</v>
      </c>
      <c r="J78" s="28">
        <v>957814.25</v>
      </c>
    </row>
    <row r="79" spans="1:10" x14ac:dyDescent="0.25">
      <c r="A79" t="s">
        <v>209</v>
      </c>
      <c r="B79" t="s">
        <v>60</v>
      </c>
      <c r="C79" t="s">
        <v>61</v>
      </c>
      <c r="D79" t="s">
        <v>210</v>
      </c>
      <c r="E79">
        <v>1</v>
      </c>
      <c r="F79" s="22">
        <v>13236</v>
      </c>
      <c r="G79" s="22">
        <v>13236</v>
      </c>
      <c r="H79" s="23">
        <f>F79-G79</f>
        <v>0</v>
      </c>
      <c r="I79" s="27" t="s">
        <v>36</v>
      </c>
      <c r="J79" s="28">
        <v>3952032</v>
      </c>
    </row>
    <row r="80" spans="1:10" x14ac:dyDescent="0.25">
      <c r="A80" t="s">
        <v>55</v>
      </c>
      <c r="B80" t="s">
        <v>56</v>
      </c>
      <c r="C80" t="s">
        <v>57</v>
      </c>
      <c r="D80" t="s">
        <v>58</v>
      </c>
      <c r="E80">
        <v>1</v>
      </c>
      <c r="F80" s="22">
        <v>17155</v>
      </c>
      <c r="G80" s="22">
        <v>17155</v>
      </c>
      <c r="H80" s="23">
        <f>F80-G80</f>
        <v>0</v>
      </c>
      <c r="I80" s="27" t="s">
        <v>43</v>
      </c>
      <c r="J80" s="28">
        <v>200000</v>
      </c>
    </row>
    <row r="81" spans="1:10" x14ac:dyDescent="0.25">
      <c r="A81" t="s">
        <v>55</v>
      </c>
      <c r="B81" t="s">
        <v>56</v>
      </c>
      <c r="C81" t="s">
        <v>57</v>
      </c>
      <c r="D81" t="s">
        <v>58</v>
      </c>
      <c r="E81">
        <v>1</v>
      </c>
      <c r="F81" s="22">
        <v>18829</v>
      </c>
      <c r="G81" s="22">
        <v>18829</v>
      </c>
      <c r="H81" s="23">
        <f>F81-G81</f>
        <v>0</v>
      </c>
      <c r="I81" s="27" t="s">
        <v>12</v>
      </c>
      <c r="J81" s="28">
        <v>1712052</v>
      </c>
    </row>
    <row r="82" spans="1:10" x14ac:dyDescent="0.25">
      <c r="A82" t="s">
        <v>124</v>
      </c>
      <c r="B82" t="s">
        <v>19</v>
      </c>
      <c r="C82" t="s">
        <v>125</v>
      </c>
      <c r="D82" t="s">
        <v>126</v>
      </c>
      <c r="E82">
        <v>1</v>
      </c>
      <c r="F82" s="22">
        <v>19178</v>
      </c>
      <c r="G82" s="22">
        <v>19178</v>
      </c>
      <c r="H82" s="23">
        <f>F82-G82</f>
        <v>0</v>
      </c>
      <c r="I82" s="27" t="s">
        <v>67</v>
      </c>
      <c r="J82" s="28">
        <v>1505157</v>
      </c>
    </row>
    <row r="83" spans="1:10" x14ac:dyDescent="0.25">
      <c r="A83" t="s">
        <v>55</v>
      </c>
      <c r="B83" t="s">
        <v>56</v>
      </c>
      <c r="C83" t="s">
        <v>57</v>
      </c>
      <c r="D83" t="s">
        <v>58</v>
      </c>
      <c r="E83">
        <v>1</v>
      </c>
      <c r="F83" s="22">
        <v>19725</v>
      </c>
      <c r="G83" s="22">
        <v>19725</v>
      </c>
      <c r="H83" s="23">
        <f>F83-G83</f>
        <v>0</v>
      </c>
      <c r="I83" s="27" t="s">
        <v>40</v>
      </c>
      <c r="J83" s="28">
        <v>693635</v>
      </c>
    </row>
    <row r="84" spans="1:10" x14ac:dyDescent="0.25">
      <c r="A84" t="s">
        <v>124</v>
      </c>
      <c r="B84" t="s">
        <v>19</v>
      </c>
      <c r="C84" t="s">
        <v>125</v>
      </c>
      <c r="D84" t="s">
        <v>126</v>
      </c>
      <c r="E84">
        <v>1</v>
      </c>
      <c r="F84" s="22">
        <v>20733</v>
      </c>
      <c r="G84" s="22">
        <v>20733</v>
      </c>
      <c r="H84" s="23">
        <f>F84-G84</f>
        <v>0</v>
      </c>
      <c r="I84" s="27" t="s">
        <v>86</v>
      </c>
      <c r="J84" s="28">
        <v>133148</v>
      </c>
    </row>
    <row r="85" spans="1:10" x14ac:dyDescent="0.25">
      <c r="A85" t="s">
        <v>124</v>
      </c>
      <c r="B85" t="s">
        <v>19</v>
      </c>
      <c r="C85" t="s">
        <v>125</v>
      </c>
      <c r="D85" t="s">
        <v>126</v>
      </c>
      <c r="E85" t="s">
        <v>127</v>
      </c>
      <c r="F85" s="22">
        <v>21761</v>
      </c>
      <c r="G85" s="22">
        <v>21761</v>
      </c>
      <c r="H85" s="23">
        <f>F85-G85</f>
        <v>0</v>
      </c>
      <c r="I85" s="27" t="s">
        <v>88</v>
      </c>
      <c r="J85" s="28">
        <v>1469357</v>
      </c>
    </row>
    <row r="86" spans="1:10" x14ac:dyDescent="0.25">
      <c r="A86" t="s">
        <v>124</v>
      </c>
      <c r="B86" t="s">
        <v>19</v>
      </c>
      <c r="C86" t="s">
        <v>125</v>
      </c>
      <c r="D86" t="s">
        <v>126</v>
      </c>
      <c r="E86">
        <v>1</v>
      </c>
      <c r="F86" s="22">
        <v>21761</v>
      </c>
      <c r="G86" s="22">
        <v>21761</v>
      </c>
      <c r="H86" s="23">
        <f>F86-G86</f>
        <v>0</v>
      </c>
      <c r="I86" s="27" t="s">
        <v>46</v>
      </c>
      <c r="J86" s="28">
        <v>2201546.5</v>
      </c>
    </row>
    <row r="87" spans="1:10" x14ac:dyDescent="0.25">
      <c r="A87" t="s">
        <v>67</v>
      </c>
      <c r="B87" t="s">
        <v>9</v>
      </c>
      <c r="C87" t="s">
        <v>77</v>
      </c>
      <c r="D87" t="s">
        <v>78</v>
      </c>
      <c r="E87">
        <v>1</v>
      </c>
      <c r="F87" s="22">
        <v>22140</v>
      </c>
      <c r="G87" s="22">
        <v>22140</v>
      </c>
      <c r="H87" s="23">
        <f>F87-G87</f>
        <v>0</v>
      </c>
      <c r="I87" s="27" t="s">
        <v>59</v>
      </c>
      <c r="J87" s="28">
        <v>1812536</v>
      </c>
    </row>
    <row r="88" spans="1:10" x14ac:dyDescent="0.25">
      <c r="A88" t="s">
        <v>67</v>
      </c>
      <c r="B88" t="s">
        <v>33</v>
      </c>
      <c r="C88" t="s">
        <v>82</v>
      </c>
      <c r="D88" t="s">
        <v>83</v>
      </c>
      <c r="E88">
        <v>1</v>
      </c>
      <c r="F88" s="22">
        <v>22360</v>
      </c>
      <c r="G88" s="22">
        <v>22360</v>
      </c>
      <c r="H88" s="23">
        <f>F88-G88</f>
        <v>0</v>
      </c>
      <c r="I88" s="27" t="s">
        <v>159</v>
      </c>
      <c r="J88" s="28">
        <v>181680</v>
      </c>
    </row>
    <row r="89" spans="1:10" x14ac:dyDescent="0.25">
      <c r="A89" t="s">
        <v>124</v>
      </c>
      <c r="B89" t="s">
        <v>19</v>
      </c>
      <c r="C89" t="s">
        <v>125</v>
      </c>
      <c r="D89" t="s">
        <v>126</v>
      </c>
      <c r="E89">
        <v>1</v>
      </c>
      <c r="F89" s="22">
        <v>22754</v>
      </c>
      <c r="G89" s="22">
        <v>22754</v>
      </c>
      <c r="H89" s="23">
        <f>F89-G89</f>
        <v>0</v>
      </c>
      <c r="I89" s="27" t="s">
        <v>124</v>
      </c>
      <c r="J89" s="28">
        <v>1100306</v>
      </c>
    </row>
    <row r="90" spans="1:10" x14ac:dyDescent="0.25">
      <c r="A90" t="s">
        <v>124</v>
      </c>
      <c r="B90" t="s">
        <v>19</v>
      </c>
      <c r="C90" t="s">
        <v>125</v>
      </c>
      <c r="D90" t="s">
        <v>126</v>
      </c>
      <c r="E90">
        <v>1</v>
      </c>
      <c r="F90" s="22">
        <v>22845</v>
      </c>
      <c r="G90" s="22">
        <v>22845</v>
      </c>
      <c r="H90" s="23">
        <f>F90-G90</f>
        <v>0</v>
      </c>
      <c r="I90" s="27" t="s">
        <v>55</v>
      </c>
      <c r="J90" s="28">
        <v>163679</v>
      </c>
    </row>
    <row r="91" spans="1:10" x14ac:dyDescent="0.25">
      <c r="A91" t="s">
        <v>55</v>
      </c>
      <c r="B91" t="s">
        <v>56</v>
      </c>
      <c r="C91" t="s">
        <v>57</v>
      </c>
      <c r="D91" t="s">
        <v>58</v>
      </c>
      <c r="E91">
        <v>1</v>
      </c>
      <c r="F91" s="22">
        <v>23695</v>
      </c>
      <c r="G91" s="22">
        <v>23695</v>
      </c>
      <c r="H91" s="23">
        <f>F91-G91</f>
        <v>0</v>
      </c>
      <c r="I91" s="27" t="s">
        <v>92</v>
      </c>
      <c r="J91" s="28">
        <v>2405782.27</v>
      </c>
    </row>
    <row r="92" spans="1:10" x14ac:dyDescent="0.25">
      <c r="A92" t="s">
        <v>209</v>
      </c>
      <c r="B92" t="s">
        <v>60</v>
      </c>
      <c r="C92" t="s">
        <v>61</v>
      </c>
      <c r="D92" t="s">
        <v>210</v>
      </c>
      <c r="E92">
        <v>1</v>
      </c>
      <c r="F92" s="22">
        <v>23833</v>
      </c>
      <c r="G92" s="22">
        <v>23833</v>
      </c>
      <c r="H92" s="23">
        <f>F92-G92</f>
        <v>0</v>
      </c>
      <c r="I92" s="27" t="s">
        <v>120</v>
      </c>
      <c r="J92" s="28">
        <v>1161351</v>
      </c>
    </row>
    <row r="93" spans="1:10" x14ac:dyDescent="0.25">
      <c r="A93" t="s">
        <v>156</v>
      </c>
      <c r="B93" t="s">
        <v>60</v>
      </c>
      <c r="C93" t="s">
        <v>157</v>
      </c>
      <c r="D93" t="s">
        <v>158</v>
      </c>
      <c r="E93">
        <v>2</v>
      </c>
      <c r="F93" s="22">
        <v>24964</v>
      </c>
      <c r="G93" s="22">
        <v>24964</v>
      </c>
      <c r="H93" s="23">
        <f>F93-G93</f>
        <v>0</v>
      </c>
      <c r="I93" s="27" t="s">
        <v>156</v>
      </c>
      <c r="J93" s="28">
        <v>24964</v>
      </c>
    </row>
    <row r="94" spans="1:10" x14ac:dyDescent="0.25">
      <c r="A94" t="s">
        <v>184</v>
      </c>
      <c r="B94" t="s">
        <v>29</v>
      </c>
      <c r="C94" t="s">
        <v>185</v>
      </c>
      <c r="D94" t="s">
        <v>189</v>
      </c>
      <c r="E94">
        <v>1</v>
      </c>
      <c r="F94" s="22">
        <v>25702.5</v>
      </c>
      <c r="G94" s="22">
        <v>25702.5</v>
      </c>
      <c r="H94" s="23">
        <f>F94-G94</f>
        <v>0</v>
      </c>
      <c r="I94" s="27" t="s">
        <v>117</v>
      </c>
      <c r="J94" s="28">
        <v>2486218</v>
      </c>
    </row>
    <row r="95" spans="1:10" x14ac:dyDescent="0.25">
      <c r="A95" t="s">
        <v>184</v>
      </c>
      <c r="B95" t="s">
        <v>29</v>
      </c>
      <c r="C95" t="s">
        <v>185</v>
      </c>
      <c r="D95" t="s">
        <v>189</v>
      </c>
      <c r="E95">
        <v>1</v>
      </c>
      <c r="F95" s="22">
        <v>25702.5</v>
      </c>
      <c r="G95" s="22">
        <v>25702.5</v>
      </c>
      <c r="H95" s="23">
        <f>F95-G95</f>
        <v>0</v>
      </c>
      <c r="I95" s="27" t="s">
        <v>161</v>
      </c>
      <c r="J95" s="28">
        <v>900756</v>
      </c>
    </row>
    <row r="96" spans="1:10" x14ac:dyDescent="0.25">
      <c r="A96" t="s">
        <v>209</v>
      </c>
      <c r="B96" t="s">
        <v>60</v>
      </c>
      <c r="C96" t="s">
        <v>61</v>
      </c>
      <c r="D96" t="s">
        <v>211</v>
      </c>
      <c r="E96">
        <v>1</v>
      </c>
      <c r="F96" s="22">
        <v>27334</v>
      </c>
      <c r="G96" s="22">
        <v>27334</v>
      </c>
      <c r="H96" s="23">
        <f>F96-G96</f>
        <v>0</v>
      </c>
      <c r="I96" s="29" t="s">
        <v>51</v>
      </c>
      <c r="J96" s="22">
        <v>470563</v>
      </c>
    </row>
    <row r="97" spans="1:10" s="24" customFormat="1" x14ac:dyDescent="0.25">
      <c r="A97" s="24" t="s">
        <v>173</v>
      </c>
      <c r="B97" s="24" t="s">
        <v>37</v>
      </c>
      <c r="C97" s="24" t="s">
        <v>70</v>
      </c>
      <c r="D97" s="24" t="s">
        <v>174</v>
      </c>
      <c r="E97" s="24">
        <v>1</v>
      </c>
      <c r="F97" s="25">
        <v>0</v>
      </c>
      <c r="G97" s="25">
        <v>0</v>
      </c>
      <c r="H97" s="26">
        <f>F97-G97</f>
        <v>0</v>
      </c>
      <c r="I97" s="30" t="s">
        <v>95</v>
      </c>
      <c r="J97" s="25">
        <v>7159307</v>
      </c>
    </row>
    <row r="98" spans="1:10" x14ac:dyDescent="0.25">
      <c r="A98" t="s">
        <v>209</v>
      </c>
      <c r="B98" t="s">
        <v>60</v>
      </c>
      <c r="C98" t="s">
        <v>61</v>
      </c>
      <c r="D98" t="s">
        <v>211</v>
      </c>
      <c r="E98">
        <v>1</v>
      </c>
      <c r="F98" s="22">
        <v>28734</v>
      </c>
      <c r="G98" s="22">
        <v>28734</v>
      </c>
      <c r="H98" s="23">
        <f>F98-G98</f>
        <v>0</v>
      </c>
      <c r="I98" s="29" t="s">
        <v>292</v>
      </c>
      <c r="J98" s="22">
        <v>1193221</v>
      </c>
    </row>
    <row r="99" spans="1:10" x14ac:dyDescent="0.25">
      <c r="A99" t="s">
        <v>124</v>
      </c>
      <c r="B99" t="s">
        <v>19</v>
      </c>
      <c r="C99" t="s">
        <v>125</v>
      </c>
      <c r="D99" t="s">
        <v>126</v>
      </c>
      <c r="E99">
        <v>1</v>
      </c>
      <c r="F99" s="22">
        <v>35624</v>
      </c>
      <c r="G99" s="22">
        <v>35624</v>
      </c>
      <c r="H99" s="23">
        <f>F99-G99</f>
        <v>0</v>
      </c>
      <c r="I99" s="29" t="s">
        <v>206</v>
      </c>
      <c r="J99" s="22">
        <v>91500</v>
      </c>
    </row>
    <row r="100" spans="1:10" x14ac:dyDescent="0.25">
      <c r="A100" t="s">
        <v>124</v>
      </c>
      <c r="B100" t="s">
        <v>19</v>
      </c>
      <c r="C100" t="s">
        <v>125</v>
      </c>
      <c r="D100" t="s">
        <v>126</v>
      </c>
      <c r="E100">
        <v>1</v>
      </c>
      <c r="F100" s="22">
        <v>35797</v>
      </c>
      <c r="G100" s="22">
        <v>35797</v>
      </c>
      <c r="H100" s="23">
        <f>F100-G100</f>
        <v>0</v>
      </c>
      <c r="I100" s="29" t="s">
        <v>293</v>
      </c>
      <c r="J100" s="22">
        <v>43252</v>
      </c>
    </row>
    <row r="101" spans="1:10" x14ac:dyDescent="0.25">
      <c r="A101" t="s">
        <v>196</v>
      </c>
      <c r="B101" t="s">
        <v>121</v>
      </c>
      <c r="C101" t="s">
        <v>200</v>
      </c>
      <c r="D101" t="s">
        <v>201</v>
      </c>
      <c r="E101">
        <v>1</v>
      </c>
      <c r="F101" s="22">
        <v>36394</v>
      </c>
      <c r="G101" s="22">
        <v>36394</v>
      </c>
      <c r="H101" s="23">
        <f>F101-G101</f>
        <v>0</v>
      </c>
      <c r="I101" s="29" t="s">
        <v>128</v>
      </c>
      <c r="J101" s="22">
        <v>5477666</v>
      </c>
    </row>
    <row r="102" spans="1:10" x14ac:dyDescent="0.25">
      <c r="A102" t="s">
        <v>128</v>
      </c>
      <c r="B102" t="s">
        <v>19</v>
      </c>
      <c r="C102" t="s">
        <v>137</v>
      </c>
      <c r="D102" t="s">
        <v>138</v>
      </c>
      <c r="E102">
        <v>1</v>
      </c>
      <c r="F102" s="22">
        <v>36873</v>
      </c>
      <c r="G102" s="22">
        <v>36873</v>
      </c>
      <c r="H102" s="23">
        <f>F102-G102</f>
        <v>0</v>
      </c>
      <c r="I102" s="29" t="s">
        <v>233</v>
      </c>
      <c r="J102" s="22">
        <v>75103</v>
      </c>
    </row>
    <row r="103" spans="1:10" x14ac:dyDescent="0.25">
      <c r="A103" t="s">
        <v>67</v>
      </c>
      <c r="B103" t="s">
        <v>60</v>
      </c>
      <c r="C103" t="s">
        <v>79</v>
      </c>
      <c r="D103" t="s">
        <v>80</v>
      </c>
      <c r="E103">
        <v>1</v>
      </c>
      <c r="F103" s="22">
        <v>38436</v>
      </c>
      <c r="G103" s="22">
        <v>38436</v>
      </c>
      <c r="H103" s="23">
        <f>F103-G103</f>
        <v>0</v>
      </c>
      <c r="I103" s="29" t="s">
        <v>164</v>
      </c>
      <c r="J103" s="22">
        <v>1831307</v>
      </c>
    </row>
    <row r="104" spans="1:10" x14ac:dyDescent="0.25">
      <c r="A104" t="s">
        <v>59</v>
      </c>
      <c r="B104" t="s">
        <v>60</v>
      </c>
      <c r="C104" t="s">
        <v>61</v>
      </c>
      <c r="D104" t="s">
        <v>65</v>
      </c>
      <c r="E104">
        <v>1</v>
      </c>
      <c r="F104" s="22">
        <v>43141</v>
      </c>
      <c r="G104" s="22">
        <v>43141</v>
      </c>
      <c r="H104" s="23">
        <f>F104-G104</f>
        <v>0</v>
      </c>
      <c r="I104" s="29" t="s">
        <v>294</v>
      </c>
      <c r="J104" s="22">
        <v>2293618</v>
      </c>
    </row>
    <row r="105" spans="1:10" x14ac:dyDescent="0.25">
      <c r="A105" t="s">
        <v>222</v>
      </c>
      <c r="B105" t="s">
        <v>223</v>
      </c>
      <c r="C105" t="s">
        <v>224</v>
      </c>
      <c r="D105" t="s">
        <v>225</v>
      </c>
      <c r="E105">
        <v>1</v>
      </c>
      <c r="F105" s="22">
        <v>43148</v>
      </c>
      <c r="G105" s="22">
        <v>43148</v>
      </c>
      <c r="H105" s="23">
        <f>F105-G105</f>
        <v>0</v>
      </c>
      <c r="I105" s="29" t="s">
        <v>203</v>
      </c>
      <c r="J105" s="22">
        <v>1201267</v>
      </c>
    </row>
    <row r="106" spans="1:10" x14ac:dyDescent="0.25">
      <c r="A106" t="s">
        <v>228</v>
      </c>
      <c r="B106" t="s">
        <v>121</v>
      </c>
      <c r="C106" t="s">
        <v>229</v>
      </c>
      <c r="D106" t="s">
        <v>230</v>
      </c>
      <c r="E106">
        <v>1</v>
      </c>
      <c r="F106" s="22">
        <v>43252</v>
      </c>
      <c r="G106" s="22">
        <v>43252</v>
      </c>
      <c r="H106" s="23">
        <f>F106-G106</f>
        <v>0</v>
      </c>
      <c r="I106" s="29" t="s">
        <v>180</v>
      </c>
      <c r="J106" s="22">
        <v>221108.75</v>
      </c>
    </row>
    <row r="107" spans="1:10" x14ac:dyDescent="0.25">
      <c r="A107" t="s">
        <v>209</v>
      </c>
      <c r="B107" t="s">
        <v>60</v>
      </c>
      <c r="C107" t="s">
        <v>61</v>
      </c>
      <c r="D107" t="s">
        <v>211</v>
      </c>
      <c r="E107">
        <v>1</v>
      </c>
      <c r="F107" s="22">
        <v>43312</v>
      </c>
      <c r="G107" s="22">
        <v>43312</v>
      </c>
      <c r="H107" s="23">
        <f>F107-G107</f>
        <v>0</v>
      </c>
      <c r="I107" s="29" t="s">
        <v>236</v>
      </c>
      <c r="J107" s="22">
        <v>765000</v>
      </c>
    </row>
    <row r="108" spans="1:10" x14ac:dyDescent="0.25">
      <c r="A108" t="s">
        <v>180</v>
      </c>
      <c r="B108" t="s">
        <v>105</v>
      </c>
      <c r="C108" t="s">
        <v>118</v>
      </c>
      <c r="D108" t="s">
        <v>181</v>
      </c>
      <c r="E108">
        <v>1</v>
      </c>
      <c r="F108" s="22">
        <v>46616.65</v>
      </c>
      <c r="G108" s="22">
        <v>46616.65</v>
      </c>
      <c r="H108" s="23">
        <f>F108-G108</f>
        <v>0</v>
      </c>
      <c r="I108" s="29" t="s">
        <v>219</v>
      </c>
      <c r="J108" s="22">
        <v>455098</v>
      </c>
    </row>
    <row r="109" spans="1:10" x14ac:dyDescent="0.25">
      <c r="A109" t="s">
        <v>124</v>
      </c>
      <c r="B109" t="s">
        <v>19</v>
      </c>
      <c r="C109" t="s">
        <v>125</v>
      </c>
      <c r="D109" t="s">
        <v>126</v>
      </c>
      <c r="E109">
        <v>1</v>
      </c>
      <c r="F109" s="22">
        <v>47643</v>
      </c>
      <c r="G109" s="22">
        <v>47643</v>
      </c>
      <c r="H109" s="23">
        <f>F109-G109</f>
        <v>0</v>
      </c>
      <c r="I109" s="29" t="s">
        <v>190</v>
      </c>
      <c r="J109" s="22">
        <v>488287</v>
      </c>
    </row>
    <row r="110" spans="1:10" x14ac:dyDescent="0.25">
      <c r="A110" t="s">
        <v>12</v>
      </c>
      <c r="B110" t="s">
        <v>9</v>
      </c>
      <c r="C110" t="s">
        <v>13</v>
      </c>
      <c r="D110" t="s">
        <v>24</v>
      </c>
      <c r="E110">
        <v>1</v>
      </c>
      <c r="F110" s="22">
        <v>48600</v>
      </c>
      <c r="G110" s="22">
        <v>48600</v>
      </c>
      <c r="H110" s="23">
        <f>F110-G110</f>
        <v>0</v>
      </c>
      <c r="I110" s="29" t="s">
        <v>209</v>
      </c>
      <c r="J110" s="22">
        <v>335218</v>
      </c>
    </row>
    <row r="111" spans="1:10" x14ac:dyDescent="0.25">
      <c r="A111" t="s">
        <v>12</v>
      </c>
      <c r="B111" t="s">
        <v>9</v>
      </c>
      <c r="C111" t="s">
        <v>22</v>
      </c>
      <c r="D111" t="s">
        <v>23</v>
      </c>
      <c r="E111">
        <v>1</v>
      </c>
      <c r="F111" s="22">
        <v>49365</v>
      </c>
      <c r="G111" s="22">
        <v>49365</v>
      </c>
      <c r="H111" s="23">
        <f>F111-G111</f>
        <v>0</v>
      </c>
      <c r="I111" s="29" t="s">
        <v>175</v>
      </c>
      <c r="J111" s="22">
        <v>779492</v>
      </c>
    </row>
    <row r="112" spans="1:10" x14ac:dyDescent="0.25">
      <c r="A112" t="s">
        <v>67</v>
      </c>
      <c r="B112" t="s">
        <v>9</v>
      </c>
      <c r="C112" t="s">
        <v>77</v>
      </c>
      <c r="D112" t="s">
        <v>81</v>
      </c>
      <c r="E112">
        <v>1</v>
      </c>
      <c r="F112" s="22">
        <v>49578</v>
      </c>
      <c r="G112" s="22">
        <v>49578</v>
      </c>
      <c r="H112" s="23">
        <f>F112-G112</f>
        <v>0</v>
      </c>
      <c r="I112" s="29" t="s">
        <v>217</v>
      </c>
      <c r="J112" s="22">
        <v>234587</v>
      </c>
    </row>
    <row r="113" spans="1:10" x14ac:dyDescent="0.25">
      <c r="A113" t="s">
        <v>67</v>
      </c>
      <c r="B113" t="s">
        <v>29</v>
      </c>
      <c r="C113" t="s">
        <v>72</v>
      </c>
      <c r="D113" t="s">
        <v>73</v>
      </c>
      <c r="E113">
        <v>1</v>
      </c>
      <c r="F113" s="22">
        <v>49721</v>
      </c>
      <c r="G113" s="22">
        <v>49721</v>
      </c>
      <c r="H113" s="23">
        <f>F113-G113</f>
        <v>0</v>
      </c>
      <c r="I113" s="29" t="s">
        <v>213</v>
      </c>
      <c r="J113" s="22">
        <v>458759</v>
      </c>
    </row>
    <row r="114" spans="1:10" x14ac:dyDescent="0.25">
      <c r="A114" t="s">
        <v>180</v>
      </c>
      <c r="B114" t="s">
        <v>105</v>
      </c>
      <c r="C114" t="s">
        <v>118</v>
      </c>
      <c r="D114" t="s">
        <v>182</v>
      </c>
      <c r="E114">
        <v>2</v>
      </c>
      <c r="F114" s="22">
        <v>54163.35</v>
      </c>
      <c r="G114" s="22">
        <v>54163.35</v>
      </c>
      <c r="H114" s="23">
        <f>F114-G114</f>
        <v>0</v>
      </c>
      <c r="I114" s="29" t="s">
        <v>295</v>
      </c>
      <c r="J114" s="22">
        <v>170979</v>
      </c>
    </row>
    <row r="115" spans="1:10" x14ac:dyDescent="0.25">
      <c r="A115" t="s">
        <v>59</v>
      </c>
      <c r="B115" t="s">
        <v>60</v>
      </c>
      <c r="C115" t="s">
        <v>61</v>
      </c>
      <c r="D115" t="s">
        <v>62</v>
      </c>
      <c r="E115">
        <v>1</v>
      </c>
      <c r="F115" s="22">
        <v>54390</v>
      </c>
      <c r="G115" s="22">
        <v>54390</v>
      </c>
      <c r="H115" s="23">
        <f>F115-G115</f>
        <v>0</v>
      </c>
      <c r="I115" s="29" t="s">
        <v>196</v>
      </c>
      <c r="J115" s="22">
        <v>627353</v>
      </c>
    </row>
    <row r="116" spans="1:10" x14ac:dyDescent="0.25">
      <c r="A116" t="s">
        <v>209</v>
      </c>
      <c r="B116" t="s">
        <v>60</v>
      </c>
      <c r="C116" t="s">
        <v>61</v>
      </c>
      <c r="D116" t="s">
        <v>210</v>
      </c>
      <c r="E116">
        <v>1</v>
      </c>
      <c r="F116" s="22">
        <v>54482</v>
      </c>
      <c r="G116" s="22">
        <v>54482</v>
      </c>
      <c r="H116" s="23">
        <f>F116-G116</f>
        <v>0</v>
      </c>
      <c r="I116" s="29" t="s">
        <v>222</v>
      </c>
      <c r="J116" s="22">
        <v>240085</v>
      </c>
    </row>
    <row r="117" spans="1:10" x14ac:dyDescent="0.25">
      <c r="A117" t="s">
        <v>59</v>
      </c>
      <c r="B117" t="s">
        <v>60</v>
      </c>
      <c r="C117" t="s">
        <v>61</v>
      </c>
      <c r="D117" t="s">
        <v>66</v>
      </c>
      <c r="E117">
        <v>1</v>
      </c>
      <c r="F117" s="22">
        <v>55819</v>
      </c>
      <c r="G117" s="22">
        <v>55819</v>
      </c>
      <c r="H117" s="23">
        <f>F117-G117</f>
        <v>0</v>
      </c>
      <c r="I117" s="29" t="s">
        <v>220</v>
      </c>
      <c r="J117" s="22">
        <v>469566</v>
      </c>
    </row>
    <row r="118" spans="1:10" x14ac:dyDescent="0.25">
      <c r="A118" t="s">
        <v>184</v>
      </c>
      <c r="B118" t="s">
        <v>29</v>
      </c>
      <c r="C118" t="s">
        <v>185</v>
      </c>
      <c r="D118" t="s">
        <v>188</v>
      </c>
      <c r="E118">
        <v>1</v>
      </c>
      <c r="F118" s="22">
        <v>57843.5</v>
      </c>
      <c r="G118" s="22">
        <v>57843.5</v>
      </c>
      <c r="H118" s="23">
        <f>F118-G118</f>
        <v>0</v>
      </c>
      <c r="I118" s="29" t="s">
        <v>231</v>
      </c>
      <c r="J118" s="22">
        <v>924807</v>
      </c>
    </row>
    <row r="119" spans="1:10" x14ac:dyDescent="0.25">
      <c r="A119" t="s">
        <v>184</v>
      </c>
      <c r="B119" t="s">
        <v>29</v>
      </c>
      <c r="C119" t="s">
        <v>185</v>
      </c>
      <c r="D119" t="s">
        <v>188</v>
      </c>
      <c r="E119">
        <v>1</v>
      </c>
      <c r="F119" s="22">
        <v>57843.5</v>
      </c>
      <c r="G119" s="22">
        <v>57843.5</v>
      </c>
      <c r="H119" s="23">
        <f>F119-G119</f>
        <v>0</v>
      </c>
      <c r="I119" s="29" t="s">
        <v>112</v>
      </c>
      <c r="J119" s="22">
        <v>1553732</v>
      </c>
    </row>
    <row r="120" spans="1:10" x14ac:dyDescent="0.25">
      <c r="A120" t="s">
        <v>161</v>
      </c>
      <c r="B120" t="s">
        <v>52</v>
      </c>
      <c r="C120" t="s">
        <v>162</v>
      </c>
      <c r="D120" t="s">
        <v>163</v>
      </c>
      <c r="E120">
        <v>1</v>
      </c>
      <c r="F120" s="22">
        <v>58022</v>
      </c>
      <c r="G120" s="22">
        <v>58022</v>
      </c>
      <c r="H120" s="23">
        <f>F120-G120</f>
        <v>0</v>
      </c>
      <c r="I120" s="29" t="s">
        <v>184</v>
      </c>
      <c r="J120" s="22">
        <v>835937.33</v>
      </c>
    </row>
    <row r="121" spans="1:10" x14ac:dyDescent="0.25">
      <c r="A121" t="s">
        <v>128</v>
      </c>
      <c r="B121" t="s">
        <v>19</v>
      </c>
      <c r="C121" t="s">
        <v>141</v>
      </c>
      <c r="D121" t="s">
        <v>142</v>
      </c>
      <c r="E121">
        <v>2</v>
      </c>
      <c r="F121" s="22">
        <v>59005</v>
      </c>
      <c r="G121" s="22">
        <v>59005</v>
      </c>
      <c r="H121" s="23">
        <f>F121-G121</f>
        <v>0</v>
      </c>
      <c r="I121" s="29" t="s">
        <v>173</v>
      </c>
      <c r="J121" s="22">
        <v>37927</v>
      </c>
    </row>
    <row r="122" spans="1:10" x14ac:dyDescent="0.25">
      <c r="A122" t="s">
        <v>161</v>
      </c>
      <c r="B122" t="s">
        <v>52</v>
      </c>
      <c r="C122" t="s">
        <v>162</v>
      </c>
      <c r="D122" t="s">
        <v>163</v>
      </c>
      <c r="E122">
        <v>1</v>
      </c>
      <c r="F122" s="22">
        <v>59974</v>
      </c>
      <c r="G122" s="22">
        <v>59974</v>
      </c>
      <c r="H122" s="23">
        <f>F122-G122</f>
        <v>0</v>
      </c>
      <c r="I122" s="29" t="s">
        <v>177</v>
      </c>
      <c r="J122" s="22">
        <v>659117</v>
      </c>
    </row>
    <row r="123" spans="1:10" x14ac:dyDescent="0.25">
      <c r="A123" t="s">
        <v>59</v>
      </c>
      <c r="B123" t="s">
        <v>60</v>
      </c>
      <c r="C123" t="s">
        <v>61</v>
      </c>
      <c r="D123" t="s">
        <v>66</v>
      </c>
      <c r="E123">
        <v>1</v>
      </c>
      <c r="F123" s="22">
        <v>65337</v>
      </c>
      <c r="G123" s="22">
        <v>65337</v>
      </c>
      <c r="H123" s="23">
        <f>F123-G123</f>
        <v>0</v>
      </c>
      <c r="I123" s="29" t="s">
        <v>28</v>
      </c>
      <c r="J123" s="22">
        <v>161463</v>
      </c>
    </row>
    <row r="124" spans="1:10" x14ac:dyDescent="0.25">
      <c r="A124" t="s">
        <v>161</v>
      </c>
      <c r="B124" t="s">
        <v>52</v>
      </c>
      <c r="C124" t="s">
        <v>162</v>
      </c>
      <c r="D124" t="s">
        <v>163</v>
      </c>
      <c r="E124">
        <v>1</v>
      </c>
      <c r="F124" s="22">
        <v>67978</v>
      </c>
      <c r="G124" s="22">
        <v>67978</v>
      </c>
      <c r="H124" s="23">
        <f>F124-G124</f>
        <v>0</v>
      </c>
    </row>
    <row r="125" spans="1:10" x14ac:dyDescent="0.25">
      <c r="A125" t="s">
        <v>209</v>
      </c>
      <c r="B125" t="s">
        <v>60</v>
      </c>
      <c r="C125" t="s">
        <v>61</v>
      </c>
      <c r="D125" t="s">
        <v>212</v>
      </c>
      <c r="E125">
        <v>1</v>
      </c>
      <c r="F125" s="22">
        <v>70002</v>
      </c>
      <c r="G125" s="22">
        <v>70002</v>
      </c>
      <c r="H125" s="23">
        <f>F125-G125</f>
        <v>0</v>
      </c>
    </row>
    <row r="126" spans="1:10" x14ac:dyDescent="0.25">
      <c r="A126" t="s">
        <v>12</v>
      </c>
      <c r="B126" t="s">
        <v>19</v>
      </c>
      <c r="C126" t="s">
        <v>20</v>
      </c>
      <c r="D126" t="s">
        <v>21</v>
      </c>
      <c r="E126">
        <v>1</v>
      </c>
      <c r="F126" s="22">
        <v>70480</v>
      </c>
      <c r="G126" s="22">
        <v>70480</v>
      </c>
      <c r="H126" s="23">
        <f>F126-G126</f>
        <v>0</v>
      </c>
    </row>
    <row r="127" spans="1:10" x14ac:dyDescent="0.25">
      <c r="A127" t="s">
        <v>59</v>
      </c>
      <c r="B127" t="s">
        <v>60</v>
      </c>
      <c r="C127" t="s">
        <v>61</v>
      </c>
      <c r="D127" t="s">
        <v>65</v>
      </c>
      <c r="E127">
        <v>2</v>
      </c>
      <c r="F127" s="22">
        <v>72840</v>
      </c>
      <c r="G127" s="22">
        <v>72840</v>
      </c>
      <c r="H127" s="23">
        <f>F127-G127</f>
        <v>0</v>
      </c>
    </row>
    <row r="128" spans="1:10" x14ac:dyDescent="0.25">
      <c r="A128" t="s">
        <v>128</v>
      </c>
      <c r="B128" t="s">
        <v>19</v>
      </c>
      <c r="C128" t="s">
        <v>135</v>
      </c>
      <c r="D128" t="s">
        <v>136</v>
      </c>
      <c r="E128">
        <v>1</v>
      </c>
      <c r="F128" s="22">
        <v>73301</v>
      </c>
      <c r="G128" s="22">
        <v>73301</v>
      </c>
      <c r="H128" s="23">
        <f>F128-G128</f>
        <v>0</v>
      </c>
    </row>
    <row r="129" spans="1:8" x14ac:dyDescent="0.25">
      <c r="A129" t="s">
        <v>209</v>
      </c>
      <c r="B129" t="s">
        <v>60</v>
      </c>
      <c r="C129" t="s">
        <v>61</v>
      </c>
      <c r="D129" t="s">
        <v>212</v>
      </c>
      <c r="E129">
        <v>2</v>
      </c>
      <c r="F129" s="22">
        <v>74285</v>
      </c>
      <c r="G129" s="22">
        <v>74285</v>
      </c>
      <c r="H129" s="23">
        <f>F129-G129</f>
        <v>0</v>
      </c>
    </row>
    <row r="130" spans="1:8" x14ac:dyDescent="0.25">
      <c r="A130" t="s">
        <v>233</v>
      </c>
      <c r="B130" t="s">
        <v>60</v>
      </c>
      <c r="C130" t="s">
        <v>234</v>
      </c>
      <c r="D130" t="s">
        <v>235</v>
      </c>
      <c r="E130">
        <v>2</v>
      </c>
      <c r="F130" s="22">
        <v>75103</v>
      </c>
      <c r="G130" s="22">
        <v>75103</v>
      </c>
      <c r="H130" s="23">
        <f>F130-G130</f>
        <v>0</v>
      </c>
    </row>
    <row r="131" spans="1:8" x14ac:dyDescent="0.25">
      <c r="A131" t="s">
        <v>124</v>
      </c>
      <c r="B131" t="s">
        <v>19</v>
      </c>
      <c r="C131" t="s">
        <v>125</v>
      </c>
      <c r="D131" t="s">
        <v>126</v>
      </c>
      <c r="E131">
        <v>1</v>
      </c>
      <c r="F131" s="22">
        <v>76087</v>
      </c>
      <c r="G131" s="22">
        <v>76087</v>
      </c>
      <c r="H131" s="23">
        <f>F131-G131</f>
        <v>0</v>
      </c>
    </row>
    <row r="132" spans="1:8" x14ac:dyDescent="0.25">
      <c r="A132" t="s">
        <v>124</v>
      </c>
      <c r="B132" t="s">
        <v>19</v>
      </c>
      <c r="C132" t="s">
        <v>125</v>
      </c>
      <c r="D132" t="s">
        <v>126</v>
      </c>
      <c r="E132">
        <v>1</v>
      </c>
      <c r="F132" s="22">
        <v>76541</v>
      </c>
      <c r="G132" s="22">
        <v>76541</v>
      </c>
      <c r="H132" s="23">
        <f>F132-G132</f>
        <v>0</v>
      </c>
    </row>
    <row r="133" spans="1:8" x14ac:dyDescent="0.25">
      <c r="A133" t="s">
        <v>128</v>
      </c>
      <c r="B133" t="s">
        <v>19</v>
      </c>
      <c r="C133" t="s">
        <v>135</v>
      </c>
      <c r="D133" t="s">
        <v>152</v>
      </c>
      <c r="E133">
        <v>1</v>
      </c>
      <c r="F133" s="22">
        <v>76685</v>
      </c>
      <c r="G133" s="22">
        <v>76685</v>
      </c>
      <c r="H133" s="23">
        <f>F133-G133</f>
        <v>0</v>
      </c>
    </row>
    <row r="134" spans="1:8" x14ac:dyDescent="0.25">
      <c r="A134" t="s">
        <v>55</v>
      </c>
      <c r="B134" t="s">
        <v>56</v>
      </c>
      <c r="C134" t="s">
        <v>57</v>
      </c>
      <c r="D134" t="s">
        <v>58</v>
      </c>
      <c r="E134">
        <v>1</v>
      </c>
      <c r="F134" s="22">
        <v>78400</v>
      </c>
      <c r="G134" s="22">
        <v>78400</v>
      </c>
      <c r="H134" s="23">
        <f>F134-G134</f>
        <v>0</v>
      </c>
    </row>
    <row r="135" spans="1:8" x14ac:dyDescent="0.25">
      <c r="A135" t="s">
        <v>124</v>
      </c>
      <c r="B135" t="s">
        <v>19</v>
      </c>
      <c r="C135" t="s">
        <v>125</v>
      </c>
      <c r="D135" t="s">
        <v>126</v>
      </c>
      <c r="E135">
        <v>1</v>
      </c>
      <c r="F135" s="22">
        <v>80227</v>
      </c>
      <c r="G135" s="22">
        <v>80227</v>
      </c>
      <c r="H135" s="23">
        <f>F135-G135</f>
        <v>0</v>
      </c>
    </row>
    <row r="136" spans="1:8" x14ac:dyDescent="0.25">
      <c r="A136" t="s">
        <v>222</v>
      </c>
      <c r="B136" t="s">
        <v>223</v>
      </c>
      <c r="C136" t="s">
        <v>224</v>
      </c>
      <c r="D136" t="s">
        <v>226</v>
      </c>
      <c r="E136">
        <v>2</v>
      </c>
      <c r="F136" s="22">
        <v>80687</v>
      </c>
      <c r="G136" s="22">
        <v>80687</v>
      </c>
      <c r="H136" s="23">
        <f>F136-G136</f>
        <v>0</v>
      </c>
    </row>
    <row r="137" spans="1:8" x14ac:dyDescent="0.25">
      <c r="A137" t="s">
        <v>95</v>
      </c>
      <c r="B137" t="s">
        <v>19</v>
      </c>
      <c r="C137" t="s">
        <v>99</v>
      </c>
      <c r="D137" t="s">
        <v>100</v>
      </c>
      <c r="E137">
        <v>6</v>
      </c>
      <c r="F137" s="22">
        <v>82521</v>
      </c>
      <c r="G137" s="22">
        <v>82521</v>
      </c>
      <c r="H137" s="23">
        <f>F137-G137</f>
        <v>0</v>
      </c>
    </row>
    <row r="138" spans="1:8" x14ac:dyDescent="0.25">
      <c r="A138" t="s">
        <v>161</v>
      </c>
      <c r="B138" t="s">
        <v>52</v>
      </c>
      <c r="C138" t="s">
        <v>162</v>
      </c>
      <c r="D138" t="s">
        <v>163</v>
      </c>
      <c r="E138">
        <v>1</v>
      </c>
      <c r="F138" s="22">
        <v>83322</v>
      </c>
      <c r="G138" s="22">
        <v>83322</v>
      </c>
      <c r="H138" s="23">
        <f>F138-G138</f>
        <v>0</v>
      </c>
    </row>
    <row r="139" spans="1:8" x14ac:dyDescent="0.25">
      <c r="A139" t="s">
        <v>164</v>
      </c>
      <c r="B139" t="s">
        <v>105</v>
      </c>
      <c r="C139" t="s">
        <v>165</v>
      </c>
      <c r="D139" t="s">
        <v>166</v>
      </c>
      <c r="E139">
        <v>1</v>
      </c>
      <c r="F139" s="22">
        <v>83797</v>
      </c>
      <c r="G139" s="22">
        <v>83797</v>
      </c>
      <c r="H139" s="23">
        <f>F139-G139</f>
        <v>0</v>
      </c>
    </row>
    <row r="140" spans="1:8" x14ac:dyDescent="0.25">
      <c r="A140" t="s">
        <v>12</v>
      </c>
      <c r="B140" t="s">
        <v>9</v>
      </c>
      <c r="C140" t="s">
        <v>13</v>
      </c>
      <c r="D140" t="s">
        <v>27</v>
      </c>
      <c r="E140">
        <v>2</v>
      </c>
      <c r="F140" s="22">
        <v>84715</v>
      </c>
      <c r="G140" s="22">
        <v>84715</v>
      </c>
      <c r="H140" s="23">
        <f>F140-G140</f>
        <v>0</v>
      </c>
    </row>
    <row r="141" spans="1:8" x14ac:dyDescent="0.25">
      <c r="A141" t="s">
        <v>206</v>
      </c>
      <c r="B141" t="s">
        <v>9</v>
      </c>
      <c r="C141" t="s">
        <v>207</v>
      </c>
      <c r="D141" t="s">
        <v>208</v>
      </c>
      <c r="E141">
        <v>4</v>
      </c>
      <c r="F141" s="22">
        <v>91500</v>
      </c>
      <c r="G141" s="22">
        <v>91500</v>
      </c>
      <c r="H141" s="23">
        <f>F141-G141</f>
        <v>0</v>
      </c>
    </row>
    <row r="142" spans="1:8" x14ac:dyDescent="0.25">
      <c r="A142" t="s">
        <v>59</v>
      </c>
      <c r="B142" t="s">
        <v>60</v>
      </c>
      <c r="C142" t="s">
        <v>61</v>
      </c>
      <c r="D142" t="s">
        <v>66</v>
      </c>
      <c r="E142">
        <v>1</v>
      </c>
      <c r="F142" s="22">
        <v>92639</v>
      </c>
      <c r="G142" s="22">
        <v>92639</v>
      </c>
      <c r="H142" s="23">
        <f>F142-G142</f>
        <v>0</v>
      </c>
    </row>
    <row r="143" spans="1:8" x14ac:dyDescent="0.25">
      <c r="A143" t="s">
        <v>124</v>
      </c>
      <c r="B143" t="s">
        <v>19</v>
      </c>
      <c r="C143" t="s">
        <v>125</v>
      </c>
      <c r="D143" t="s">
        <v>126</v>
      </c>
      <c r="E143">
        <v>1</v>
      </c>
      <c r="F143" s="22">
        <v>95247</v>
      </c>
      <c r="G143" s="22">
        <v>95247</v>
      </c>
      <c r="H143" s="23">
        <f>F143-G143</f>
        <v>0</v>
      </c>
    </row>
    <row r="144" spans="1:8" x14ac:dyDescent="0.25">
      <c r="A144" t="s">
        <v>161</v>
      </c>
      <c r="B144" t="s">
        <v>52</v>
      </c>
      <c r="C144" t="s">
        <v>162</v>
      </c>
      <c r="D144" t="s">
        <v>163</v>
      </c>
      <c r="E144">
        <v>1</v>
      </c>
      <c r="F144" s="22">
        <v>98372</v>
      </c>
      <c r="G144" s="22">
        <v>98372</v>
      </c>
      <c r="H144" s="23">
        <f>F144-G144</f>
        <v>0</v>
      </c>
    </row>
    <row r="145" spans="1:8" x14ac:dyDescent="0.25">
      <c r="A145" t="s">
        <v>12</v>
      </c>
      <c r="B145" t="s">
        <v>9</v>
      </c>
      <c r="C145" t="s">
        <v>13</v>
      </c>
      <c r="D145" t="s">
        <v>17</v>
      </c>
      <c r="E145">
        <v>1</v>
      </c>
      <c r="F145" s="22">
        <v>100571</v>
      </c>
      <c r="G145" s="22">
        <v>100571</v>
      </c>
      <c r="H145" s="23">
        <f>F145-G145</f>
        <v>0</v>
      </c>
    </row>
    <row r="146" spans="1:8" x14ac:dyDescent="0.25">
      <c r="A146" t="s">
        <v>59</v>
      </c>
      <c r="B146" t="s">
        <v>60</v>
      </c>
      <c r="C146" t="s">
        <v>61</v>
      </c>
      <c r="D146" t="s">
        <v>64</v>
      </c>
      <c r="E146">
        <v>3</v>
      </c>
      <c r="F146" s="22">
        <v>101271</v>
      </c>
      <c r="G146" s="22">
        <v>101271</v>
      </c>
      <c r="H146" s="23">
        <f>F146-G146</f>
        <v>0</v>
      </c>
    </row>
    <row r="147" spans="1:8" x14ac:dyDescent="0.25">
      <c r="A147" t="s">
        <v>220</v>
      </c>
      <c r="B147" t="s">
        <v>60</v>
      </c>
      <c r="C147" t="s">
        <v>204</v>
      </c>
      <c r="D147" t="s">
        <v>221</v>
      </c>
      <c r="E147">
        <v>2</v>
      </c>
      <c r="F147" s="22">
        <v>106725</v>
      </c>
      <c r="G147" s="22">
        <v>106725</v>
      </c>
      <c r="H147" s="23">
        <f>F147-G147</f>
        <v>0</v>
      </c>
    </row>
    <row r="148" spans="1:8" x14ac:dyDescent="0.25">
      <c r="A148" t="s">
        <v>184</v>
      </c>
      <c r="B148" t="s">
        <v>29</v>
      </c>
      <c r="C148" t="s">
        <v>185</v>
      </c>
      <c r="D148" t="s">
        <v>187</v>
      </c>
      <c r="E148">
        <v>2</v>
      </c>
      <c r="F148" s="22">
        <v>108481.13</v>
      </c>
      <c r="G148" s="22">
        <v>108481.13</v>
      </c>
      <c r="H148" s="23">
        <f>F148-G148</f>
        <v>0</v>
      </c>
    </row>
    <row r="149" spans="1:8" x14ac:dyDescent="0.25">
      <c r="A149" t="s">
        <v>164</v>
      </c>
      <c r="B149" t="s">
        <v>105</v>
      </c>
      <c r="C149" t="s">
        <v>165</v>
      </c>
      <c r="D149" t="s">
        <v>169</v>
      </c>
      <c r="E149">
        <v>2</v>
      </c>
      <c r="F149" s="22">
        <v>109861</v>
      </c>
      <c r="G149" s="22">
        <v>109861</v>
      </c>
      <c r="H149" s="23">
        <f>F149-G149</f>
        <v>0</v>
      </c>
    </row>
    <row r="150" spans="1:8" x14ac:dyDescent="0.25">
      <c r="A150" t="s">
        <v>124</v>
      </c>
      <c r="B150" t="s">
        <v>19</v>
      </c>
      <c r="C150" t="s">
        <v>125</v>
      </c>
      <c r="D150" t="s">
        <v>126</v>
      </c>
      <c r="E150">
        <v>1</v>
      </c>
      <c r="F150" s="22">
        <v>112133</v>
      </c>
      <c r="G150" s="22">
        <v>112133</v>
      </c>
      <c r="H150" s="23">
        <f>F150-G150</f>
        <v>0</v>
      </c>
    </row>
    <row r="151" spans="1:8" x14ac:dyDescent="0.25">
      <c r="A151" t="s">
        <v>88</v>
      </c>
      <c r="B151" t="s">
        <v>60</v>
      </c>
      <c r="C151" t="s">
        <v>89</v>
      </c>
      <c r="D151" t="s">
        <v>90</v>
      </c>
      <c r="E151">
        <v>1</v>
      </c>
      <c r="F151" s="22">
        <v>113502</v>
      </c>
      <c r="G151" s="22">
        <v>113502</v>
      </c>
      <c r="H151" s="23">
        <f>F151-G151</f>
        <v>0</v>
      </c>
    </row>
    <row r="152" spans="1:8" x14ac:dyDescent="0.25">
      <c r="A152" t="s">
        <v>222</v>
      </c>
      <c r="B152" t="s">
        <v>223</v>
      </c>
      <c r="C152" t="s">
        <v>224</v>
      </c>
      <c r="D152" t="s">
        <v>227</v>
      </c>
      <c r="E152">
        <v>1</v>
      </c>
      <c r="F152" s="22">
        <v>116250</v>
      </c>
      <c r="G152" s="22">
        <v>116250</v>
      </c>
      <c r="H152" s="23">
        <f>F152-G152</f>
        <v>0</v>
      </c>
    </row>
    <row r="153" spans="1:8" x14ac:dyDescent="0.25">
      <c r="A153" t="s">
        <v>179</v>
      </c>
      <c r="B153" t="s">
        <v>52</v>
      </c>
      <c r="C153" t="s">
        <v>53</v>
      </c>
      <c r="D153" t="s">
        <v>176</v>
      </c>
      <c r="E153">
        <v>3</v>
      </c>
      <c r="F153" s="22">
        <v>117689</v>
      </c>
      <c r="G153" s="22">
        <v>117689</v>
      </c>
      <c r="H153" s="23">
        <f>F153-G153</f>
        <v>0</v>
      </c>
    </row>
    <row r="154" spans="1:8" x14ac:dyDescent="0.25">
      <c r="A154" t="s">
        <v>180</v>
      </c>
      <c r="B154" t="s">
        <v>105</v>
      </c>
      <c r="C154" t="s">
        <v>118</v>
      </c>
      <c r="D154" t="s">
        <v>183</v>
      </c>
      <c r="E154">
        <v>1</v>
      </c>
      <c r="F154" s="22">
        <v>120328.75</v>
      </c>
      <c r="G154" s="22">
        <v>120328.75</v>
      </c>
      <c r="H154" s="23">
        <f>F154-G154</f>
        <v>0</v>
      </c>
    </row>
    <row r="155" spans="1:8" x14ac:dyDescent="0.25">
      <c r="A155" t="s">
        <v>67</v>
      </c>
      <c r="B155" t="s">
        <v>19</v>
      </c>
      <c r="C155" t="s">
        <v>84</v>
      </c>
      <c r="D155" t="s">
        <v>85</v>
      </c>
      <c r="E155">
        <v>3</v>
      </c>
      <c r="F155" s="22">
        <v>121301</v>
      </c>
      <c r="G155" s="22">
        <v>121301</v>
      </c>
      <c r="H155" s="23">
        <f>F155-G155</f>
        <v>0</v>
      </c>
    </row>
    <row r="156" spans="1:8" x14ac:dyDescent="0.25">
      <c r="A156" t="s">
        <v>124</v>
      </c>
      <c r="B156" t="s">
        <v>19</v>
      </c>
      <c r="C156" t="s">
        <v>125</v>
      </c>
      <c r="D156" t="s">
        <v>126</v>
      </c>
      <c r="E156">
        <v>1</v>
      </c>
      <c r="F156" s="22">
        <v>121944</v>
      </c>
      <c r="G156" s="22">
        <v>121944</v>
      </c>
      <c r="H156" s="23">
        <f>F156-G156</f>
        <v>0</v>
      </c>
    </row>
    <row r="157" spans="1:8" x14ac:dyDescent="0.25">
      <c r="A157" t="s">
        <v>12</v>
      </c>
      <c r="B157" t="s">
        <v>9</v>
      </c>
      <c r="C157" t="s">
        <v>15</v>
      </c>
      <c r="D157" t="s">
        <v>16</v>
      </c>
      <c r="E157">
        <v>1</v>
      </c>
      <c r="F157" s="22">
        <v>131533</v>
      </c>
      <c r="G157" s="22">
        <v>131533</v>
      </c>
      <c r="H157" s="23">
        <f>F157-G157</f>
        <v>0</v>
      </c>
    </row>
    <row r="158" spans="1:8" x14ac:dyDescent="0.25">
      <c r="A158" t="s">
        <v>86</v>
      </c>
      <c r="B158" t="s">
        <v>74</v>
      </c>
      <c r="C158" t="s">
        <v>75</v>
      </c>
      <c r="D158" t="s">
        <v>87</v>
      </c>
      <c r="E158">
        <v>4</v>
      </c>
      <c r="F158" s="22">
        <v>133148</v>
      </c>
      <c r="G158" s="22">
        <v>133148</v>
      </c>
      <c r="H158" s="23">
        <f>F158-G158</f>
        <v>0</v>
      </c>
    </row>
    <row r="159" spans="1:8" x14ac:dyDescent="0.25">
      <c r="A159" t="s">
        <v>164</v>
      </c>
      <c r="B159" t="s">
        <v>105</v>
      </c>
      <c r="C159" t="s">
        <v>165</v>
      </c>
      <c r="D159" t="s">
        <v>168</v>
      </c>
      <c r="E159">
        <v>7</v>
      </c>
      <c r="F159" s="22">
        <v>135600</v>
      </c>
      <c r="G159" s="22">
        <v>135600</v>
      </c>
      <c r="H159" s="23">
        <f>F159-G159</f>
        <v>0</v>
      </c>
    </row>
    <row r="160" spans="1:8" x14ac:dyDescent="0.25">
      <c r="A160" t="s">
        <v>128</v>
      </c>
      <c r="B160" t="s">
        <v>19</v>
      </c>
      <c r="C160" t="s">
        <v>99</v>
      </c>
      <c r="D160" t="s">
        <v>151</v>
      </c>
      <c r="E160">
        <v>2</v>
      </c>
      <c r="F160" s="22">
        <v>139793</v>
      </c>
      <c r="G160" s="22">
        <v>139793</v>
      </c>
      <c r="H160" s="23">
        <f>F160-G160</f>
        <v>0</v>
      </c>
    </row>
    <row r="161" spans="1:8" x14ac:dyDescent="0.25">
      <c r="A161" t="s">
        <v>112</v>
      </c>
      <c r="B161" t="s">
        <v>37</v>
      </c>
      <c r="C161" t="s">
        <v>38</v>
      </c>
      <c r="D161" t="s">
        <v>115</v>
      </c>
      <c r="E161">
        <v>2</v>
      </c>
      <c r="F161" s="22">
        <v>140032</v>
      </c>
      <c r="G161" s="22">
        <v>140032</v>
      </c>
      <c r="H161" s="23">
        <f>F161-G161</f>
        <v>0</v>
      </c>
    </row>
    <row r="162" spans="1:8" x14ac:dyDescent="0.25">
      <c r="A162" t="s">
        <v>161</v>
      </c>
      <c r="B162" t="s">
        <v>52</v>
      </c>
      <c r="C162" t="s">
        <v>162</v>
      </c>
      <c r="D162" t="s">
        <v>163</v>
      </c>
      <c r="E162">
        <v>1</v>
      </c>
      <c r="F162" s="22">
        <v>140889</v>
      </c>
      <c r="G162" s="22">
        <v>140889</v>
      </c>
      <c r="H162" s="23">
        <f>F162-G162</f>
        <v>0</v>
      </c>
    </row>
    <row r="163" spans="1:8" x14ac:dyDescent="0.25">
      <c r="A163" t="s">
        <v>124</v>
      </c>
      <c r="B163" t="s">
        <v>19</v>
      </c>
      <c r="C163" t="s">
        <v>125</v>
      </c>
      <c r="D163" t="s">
        <v>126</v>
      </c>
      <c r="E163">
        <v>1</v>
      </c>
      <c r="F163" s="22">
        <v>141416</v>
      </c>
      <c r="G163" s="22">
        <v>141416</v>
      </c>
      <c r="H163" s="23">
        <f>F163-G163</f>
        <v>0</v>
      </c>
    </row>
    <row r="164" spans="1:8" x14ac:dyDescent="0.25">
      <c r="A164" t="s">
        <v>12</v>
      </c>
      <c r="B164" t="s">
        <v>9</v>
      </c>
      <c r="C164" t="s">
        <v>13</v>
      </c>
      <c r="D164" t="s">
        <v>25</v>
      </c>
      <c r="E164">
        <v>2</v>
      </c>
      <c r="F164" s="22">
        <v>146564</v>
      </c>
      <c r="G164" s="22">
        <v>146564</v>
      </c>
      <c r="H164" s="23">
        <f>F164-G164</f>
        <v>0</v>
      </c>
    </row>
    <row r="165" spans="1:8" x14ac:dyDescent="0.25">
      <c r="A165" t="s">
        <v>128</v>
      </c>
      <c r="B165" t="s">
        <v>19</v>
      </c>
      <c r="C165" t="s">
        <v>133</v>
      </c>
      <c r="D165" t="s">
        <v>134</v>
      </c>
      <c r="E165">
        <v>2</v>
      </c>
      <c r="F165" s="22">
        <v>147049</v>
      </c>
      <c r="G165" s="22">
        <v>147049</v>
      </c>
      <c r="H165" s="23">
        <f>F165-G165</f>
        <v>0</v>
      </c>
    </row>
    <row r="166" spans="1:8" x14ac:dyDescent="0.25">
      <c r="A166" t="s">
        <v>124</v>
      </c>
      <c r="B166" t="s">
        <v>19</v>
      </c>
      <c r="C166" t="s">
        <v>125</v>
      </c>
      <c r="D166" t="s">
        <v>126</v>
      </c>
      <c r="E166">
        <v>1</v>
      </c>
      <c r="F166" s="22">
        <v>148615</v>
      </c>
      <c r="G166" s="22">
        <v>148615</v>
      </c>
      <c r="H166" s="23">
        <f>F166-G166</f>
        <v>0</v>
      </c>
    </row>
    <row r="167" spans="1:8" x14ac:dyDescent="0.25">
      <c r="A167" t="s">
        <v>128</v>
      </c>
      <c r="B167" t="s">
        <v>19</v>
      </c>
      <c r="C167" t="s">
        <v>125</v>
      </c>
      <c r="D167" t="s">
        <v>147</v>
      </c>
      <c r="E167">
        <v>1</v>
      </c>
      <c r="F167" s="22">
        <v>149080</v>
      </c>
      <c r="G167" s="22">
        <v>149080</v>
      </c>
      <c r="H167" s="23">
        <f>F167-G167</f>
        <v>0</v>
      </c>
    </row>
    <row r="168" spans="1:8" x14ac:dyDescent="0.25">
      <c r="A168" t="s">
        <v>220</v>
      </c>
      <c r="B168" t="s">
        <v>60</v>
      </c>
      <c r="C168" t="s">
        <v>204</v>
      </c>
      <c r="D168" t="s">
        <v>221</v>
      </c>
      <c r="E168">
        <v>1</v>
      </c>
      <c r="F168" s="22">
        <v>150466</v>
      </c>
      <c r="G168" s="22">
        <v>150466</v>
      </c>
      <c r="H168" s="23">
        <f>F168-G168</f>
        <v>0</v>
      </c>
    </row>
    <row r="169" spans="1:8" x14ac:dyDescent="0.25">
      <c r="A169" t="s">
        <v>161</v>
      </c>
      <c r="B169" t="s">
        <v>52</v>
      </c>
      <c r="C169" t="s">
        <v>162</v>
      </c>
      <c r="D169" t="s">
        <v>163</v>
      </c>
      <c r="E169">
        <v>1</v>
      </c>
      <c r="F169" s="22">
        <v>160427</v>
      </c>
      <c r="G169" s="22">
        <v>160427</v>
      </c>
      <c r="H169" s="23">
        <f>F169-G169</f>
        <v>0</v>
      </c>
    </row>
    <row r="170" spans="1:8" x14ac:dyDescent="0.25">
      <c r="A170" t="s">
        <v>28</v>
      </c>
      <c r="B170" t="s">
        <v>29</v>
      </c>
      <c r="C170" t="s">
        <v>30</v>
      </c>
      <c r="D170" t="s">
        <v>31</v>
      </c>
      <c r="E170">
        <v>1</v>
      </c>
      <c r="F170" s="22">
        <v>161463</v>
      </c>
      <c r="G170" s="22">
        <v>161463</v>
      </c>
      <c r="H170" s="23">
        <f>F170-G170</f>
        <v>0</v>
      </c>
    </row>
    <row r="171" spans="1:8" x14ac:dyDescent="0.25">
      <c r="A171" t="s">
        <v>67</v>
      </c>
      <c r="B171" t="s">
        <v>37</v>
      </c>
      <c r="C171" t="s">
        <v>68</v>
      </c>
      <c r="D171" t="s">
        <v>69</v>
      </c>
      <c r="E171">
        <v>5</v>
      </c>
      <c r="F171" s="22">
        <v>167715</v>
      </c>
      <c r="G171" s="22">
        <v>167715</v>
      </c>
      <c r="H171" s="23">
        <f>F171-G171</f>
        <v>0</v>
      </c>
    </row>
    <row r="172" spans="1:8" x14ac:dyDescent="0.25">
      <c r="A172" t="s">
        <v>88</v>
      </c>
      <c r="B172" t="s">
        <v>60</v>
      </c>
      <c r="C172" t="s">
        <v>79</v>
      </c>
      <c r="D172" t="s">
        <v>91</v>
      </c>
      <c r="E172">
        <v>2</v>
      </c>
      <c r="F172" s="22">
        <v>167827</v>
      </c>
      <c r="G172" s="22">
        <v>167827</v>
      </c>
      <c r="H172" s="23">
        <f>F172-G172</f>
        <v>0</v>
      </c>
    </row>
    <row r="173" spans="1:8" x14ac:dyDescent="0.25">
      <c r="A173" t="s">
        <v>164</v>
      </c>
      <c r="B173" t="s">
        <v>105</v>
      </c>
      <c r="C173" t="s">
        <v>165</v>
      </c>
      <c r="D173" t="s">
        <v>170</v>
      </c>
      <c r="E173">
        <v>5</v>
      </c>
      <c r="F173" s="22">
        <v>169751</v>
      </c>
      <c r="G173" s="22">
        <v>169751</v>
      </c>
      <c r="H173" s="23">
        <f>F173-G173</f>
        <v>0</v>
      </c>
    </row>
    <row r="174" spans="1:8" x14ac:dyDescent="0.25">
      <c r="A174" t="s">
        <v>213</v>
      </c>
      <c r="B174" t="s">
        <v>121</v>
      </c>
      <c r="C174" t="s">
        <v>214</v>
      </c>
      <c r="D174" t="s">
        <v>215</v>
      </c>
      <c r="E174">
        <v>1</v>
      </c>
      <c r="F174" s="22">
        <v>170979</v>
      </c>
      <c r="G174" s="22">
        <v>170979</v>
      </c>
      <c r="H174" s="23">
        <f>F174-G174</f>
        <v>0</v>
      </c>
    </row>
    <row r="175" spans="1:8" x14ac:dyDescent="0.25">
      <c r="A175" t="s">
        <v>216</v>
      </c>
      <c r="B175" t="s">
        <v>121</v>
      </c>
      <c r="C175" t="s">
        <v>214</v>
      </c>
      <c r="D175" t="s">
        <v>215</v>
      </c>
      <c r="E175">
        <v>1</v>
      </c>
      <c r="F175" s="22">
        <v>170979</v>
      </c>
      <c r="G175" s="22">
        <v>170979</v>
      </c>
      <c r="H175" s="23">
        <f>F175-G175</f>
        <v>0</v>
      </c>
    </row>
    <row r="176" spans="1:8" x14ac:dyDescent="0.25">
      <c r="A176" t="s">
        <v>184</v>
      </c>
      <c r="B176" t="s">
        <v>29</v>
      </c>
      <c r="C176" t="s">
        <v>185</v>
      </c>
      <c r="D176" t="s">
        <v>186</v>
      </c>
      <c r="E176">
        <v>3</v>
      </c>
      <c r="F176" s="22">
        <v>171700.6</v>
      </c>
      <c r="G176" s="22">
        <v>171700.6</v>
      </c>
      <c r="H176" s="23">
        <f>F176-G176</f>
        <v>0</v>
      </c>
    </row>
    <row r="177" spans="1:8" x14ac:dyDescent="0.25">
      <c r="A177" t="s">
        <v>184</v>
      </c>
      <c r="B177" t="s">
        <v>29</v>
      </c>
      <c r="C177" t="s">
        <v>185</v>
      </c>
      <c r="D177" t="s">
        <v>186</v>
      </c>
      <c r="E177">
        <v>3</v>
      </c>
      <c r="F177" s="22">
        <v>171700.6</v>
      </c>
      <c r="G177" s="22">
        <v>171700.6</v>
      </c>
      <c r="H177" s="23">
        <f>F177-G177</f>
        <v>0</v>
      </c>
    </row>
    <row r="178" spans="1:8" x14ac:dyDescent="0.25">
      <c r="A178" t="s">
        <v>128</v>
      </c>
      <c r="B178" t="s">
        <v>19</v>
      </c>
      <c r="C178" t="s">
        <v>99</v>
      </c>
      <c r="D178" t="s">
        <v>153</v>
      </c>
      <c r="E178">
        <v>3</v>
      </c>
      <c r="F178" s="22">
        <v>172587</v>
      </c>
      <c r="G178" s="22">
        <v>172587</v>
      </c>
      <c r="H178" s="23">
        <f>F178-G178</f>
        <v>0</v>
      </c>
    </row>
    <row r="179" spans="1:8" x14ac:dyDescent="0.25">
      <c r="A179" t="s">
        <v>128</v>
      </c>
      <c r="B179" t="s">
        <v>19</v>
      </c>
      <c r="C179" t="s">
        <v>125</v>
      </c>
      <c r="D179" t="s">
        <v>155</v>
      </c>
      <c r="E179">
        <v>2</v>
      </c>
      <c r="F179" s="22">
        <v>175902</v>
      </c>
      <c r="G179" s="22">
        <v>175902</v>
      </c>
      <c r="H179" s="23">
        <f>F179-G179</f>
        <v>0</v>
      </c>
    </row>
    <row r="180" spans="1:8" x14ac:dyDescent="0.25">
      <c r="A180" t="s">
        <v>196</v>
      </c>
      <c r="B180" t="s">
        <v>121</v>
      </c>
      <c r="C180" t="s">
        <v>197</v>
      </c>
      <c r="D180" t="s">
        <v>198</v>
      </c>
      <c r="E180">
        <v>1</v>
      </c>
      <c r="F180" s="22">
        <v>178814</v>
      </c>
      <c r="G180" s="22">
        <v>178814</v>
      </c>
      <c r="H180" s="23">
        <f>F180-G180</f>
        <v>0</v>
      </c>
    </row>
    <row r="181" spans="1:8" x14ac:dyDescent="0.25">
      <c r="A181" t="s">
        <v>159</v>
      </c>
      <c r="B181" t="s">
        <v>29</v>
      </c>
      <c r="C181" t="s">
        <v>102</v>
      </c>
      <c r="D181" t="s">
        <v>160</v>
      </c>
      <c r="E181">
        <v>13</v>
      </c>
      <c r="F181" s="22">
        <v>181680</v>
      </c>
      <c r="G181" s="22">
        <v>181680</v>
      </c>
      <c r="H181" s="23">
        <f>F181-G181</f>
        <v>0</v>
      </c>
    </row>
    <row r="182" spans="1:8" x14ac:dyDescent="0.25">
      <c r="A182" t="s">
        <v>12</v>
      </c>
      <c r="B182" t="s">
        <v>9</v>
      </c>
      <c r="C182" t="s">
        <v>13</v>
      </c>
      <c r="D182" t="s">
        <v>18</v>
      </c>
      <c r="E182">
        <v>2</v>
      </c>
      <c r="F182" s="22">
        <v>187844</v>
      </c>
      <c r="G182" s="22">
        <v>187844</v>
      </c>
      <c r="H182" s="23">
        <f>F182-G182</f>
        <v>0</v>
      </c>
    </row>
    <row r="183" spans="1:8" x14ac:dyDescent="0.25">
      <c r="A183" t="s">
        <v>196</v>
      </c>
      <c r="B183" t="s">
        <v>121</v>
      </c>
      <c r="C183" t="s">
        <v>197</v>
      </c>
      <c r="D183" t="s">
        <v>199</v>
      </c>
      <c r="E183">
        <v>2</v>
      </c>
      <c r="F183" s="22">
        <v>198928</v>
      </c>
      <c r="G183" s="22">
        <v>198928</v>
      </c>
      <c r="H183" s="23">
        <f>F183-G183</f>
        <v>0</v>
      </c>
    </row>
    <row r="184" spans="1:8" x14ac:dyDescent="0.25">
      <c r="A184" t="s">
        <v>43</v>
      </c>
      <c r="B184" t="s">
        <v>29</v>
      </c>
      <c r="C184" t="s">
        <v>44</v>
      </c>
      <c r="D184" t="s">
        <v>45</v>
      </c>
      <c r="E184">
        <v>3</v>
      </c>
      <c r="F184" s="22">
        <v>200000</v>
      </c>
      <c r="G184" s="22">
        <v>200000</v>
      </c>
      <c r="H184" s="23">
        <f>F184-G184</f>
        <v>0</v>
      </c>
    </row>
    <row r="185" spans="1:8" x14ac:dyDescent="0.25">
      <c r="A185" t="s">
        <v>67</v>
      </c>
      <c r="B185" t="s">
        <v>19</v>
      </c>
      <c r="C185" t="s">
        <v>84</v>
      </c>
      <c r="D185" t="s">
        <v>85</v>
      </c>
      <c r="E185">
        <v>1</v>
      </c>
      <c r="F185" s="22">
        <v>204799</v>
      </c>
      <c r="G185" s="22">
        <v>204799</v>
      </c>
      <c r="H185" s="23">
        <f>F185-G185</f>
        <v>0</v>
      </c>
    </row>
    <row r="186" spans="1:8" x14ac:dyDescent="0.25">
      <c r="A186" t="s">
        <v>59</v>
      </c>
      <c r="B186" t="s">
        <v>60</v>
      </c>
      <c r="C186" t="s">
        <v>61</v>
      </c>
      <c r="D186" t="s">
        <v>65</v>
      </c>
      <c r="E186">
        <v>1</v>
      </c>
      <c r="F186" s="22">
        <v>206169</v>
      </c>
      <c r="G186" s="22">
        <v>206169</v>
      </c>
      <c r="H186" s="23">
        <f>F186-G186</f>
        <v>0</v>
      </c>
    </row>
    <row r="187" spans="1:8" x14ac:dyDescent="0.25">
      <c r="A187" t="s">
        <v>120</v>
      </c>
      <c r="B187" t="s">
        <v>121</v>
      </c>
      <c r="C187" t="s">
        <v>122</v>
      </c>
      <c r="D187" t="s">
        <v>123</v>
      </c>
      <c r="E187">
        <v>5</v>
      </c>
      <c r="F187" s="22">
        <v>206682</v>
      </c>
      <c r="G187" s="22">
        <v>206682</v>
      </c>
      <c r="H187" s="23">
        <f>F187-G187</f>
        <v>0</v>
      </c>
    </row>
    <row r="188" spans="1:8" x14ac:dyDescent="0.25">
      <c r="A188" t="s">
        <v>112</v>
      </c>
      <c r="B188" t="s">
        <v>37</v>
      </c>
      <c r="C188" t="s">
        <v>38</v>
      </c>
      <c r="D188" t="s">
        <v>113</v>
      </c>
      <c r="E188">
        <v>2</v>
      </c>
      <c r="F188" s="22">
        <v>209940</v>
      </c>
      <c r="G188" s="22">
        <v>209940</v>
      </c>
      <c r="H188" s="23">
        <f>F188-G188</f>
        <v>0</v>
      </c>
    </row>
    <row r="189" spans="1:8" x14ac:dyDescent="0.25">
      <c r="A189" t="s">
        <v>220</v>
      </c>
      <c r="B189" t="s">
        <v>60</v>
      </c>
      <c r="C189" t="s">
        <v>204</v>
      </c>
      <c r="D189" t="s">
        <v>221</v>
      </c>
      <c r="E189">
        <v>3</v>
      </c>
      <c r="F189" s="22">
        <v>212375</v>
      </c>
      <c r="G189" s="22">
        <v>212375</v>
      </c>
      <c r="H189" s="23">
        <f>F189-G189</f>
        <v>0</v>
      </c>
    </row>
    <row r="190" spans="1:8" x14ac:dyDescent="0.25">
      <c r="A190" t="s">
        <v>196</v>
      </c>
      <c r="B190" t="s">
        <v>121</v>
      </c>
      <c r="C190" t="s">
        <v>200</v>
      </c>
      <c r="D190" t="s">
        <v>202</v>
      </c>
      <c r="E190">
        <v>2</v>
      </c>
      <c r="F190" s="22">
        <v>213716</v>
      </c>
      <c r="G190" s="22">
        <v>213716</v>
      </c>
      <c r="H190" s="23">
        <f>F190-G190</f>
        <v>0</v>
      </c>
    </row>
    <row r="191" spans="1:8" x14ac:dyDescent="0.25">
      <c r="A191" t="s">
        <v>184</v>
      </c>
      <c r="B191" t="s">
        <v>29</v>
      </c>
      <c r="C191" t="s">
        <v>185</v>
      </c>
      <c r="D191" t="s">
        <v>187</v>
      </c>
      <c r="E191">
        <v>4</v>
      </c>
      <c r="F191" s="22">
        <v>216963</v>
      </c>
      <c r="G191" s="22">
        <v>216963</v>
      </c>
      <c r="H191" s="23">
        <f>F191-G191</f>
        <v>0</v>
      </c>
    </row>
    <row r="192" spans="1:8" x14ac:dyDescent="0.25">
      <c r="A192" t="s">
        <v>112</v>
      </c>
      <c r="B192" t="s">
        <v>37</v>
      </c>
      <c r="C192" t="s">
        <v>38</v>
      </c>
      <c r="D192" t="s">
        <v>115</v>
      </c>
      <c r="E192">
        <v>2</v>
      </c>
      <c r="F192" s="22">
        <v>217432</v>
      </c>
      <c r="G192" s="22">
        <v>217432</v>
      </c>
      <c r="H192" s="23">
        <f>F192-G192</f>
        <v>0</v>
      </c>
    </row>
    <row r="193" spans="1:8" x14ac:dyDescent="0.25">
      <c r="A193" t="s">
        <v>128</v>
      </c>
      <c r="B193" t="s">
        <v>19</v>
      </c>
      <c r="C193" t="s">
        <v>97</v>
      </c>
      <c r="D193" t="s">
        <v>150</v>
      </c>
      <c r="E193">
        <v>2</v>
      </c>
      <c r="F193" s="22">
        <v>218322</v>
      </c>
      <c r="G193" s="22">
        <v>218322</v>
      </c>
      <c r="H193" s="23">
        <f>F193-G193</f>
        <v>0</v>
      </c>
    </row>
    <row r="194" spans="1:8" x14ac:dyDescent="0.25">
      <c r="A194" t="s">
        <v>95</v>
      </c>
      <c r="B194" t="s">
        <v>19</v>
      </c>
      <c r="C194" t="s">
        <v>97</v>
      </c>
      <c r="D194" t="s">
        <v>98</v>
      </c>
      <c r="E194">
        <v>5</v>
      </c>
      <c r="F194" s="22">
        <v>218349</v>
      </c>
      <c r="G194" s="22">
        <v>218349</v>
      </c>
      <c r="H194" s="23">
        <f>F194-G194</f>
        <v>0</v>
      </c>
    </row>
    <row r="195" spans="1:8" x14ac:dyDescent="0.25">
      <c r="A195" t="s">
        <v>51</v>
      </c>
      <c r="B195" t="s">
        <v>52</v>
      </c>
      <c r="C195" t="s">
        <v>53</v>
      </c>
      <c r="D195" t="s">
        <v>54</v>
      </c>
      <c r="E195">
        <v>4</v>
      </c>
      <c r="F195" s="22">
        <v>219537</v>
      </c>
      <c r="G195" s="22">
        <v>219537</v>
      </c>
      <c r="H195" s="23">
        <f>F195-G195</f>
        <v>0</v>
      </c>
    </row>
    <row r="196" spans="1:8" x14ac:dyDescent="0.25">
      <c r="A196" t="s">
        <v>128</v>
      </c>
      <c r="B196" t="s">
        <v>19</v>
      </c>
      <c r="C196" t="s">
        <v>84</v>
      </c>
      <c r="D196" t="s">
        <v>132</v>
      </c>
      <c r="E196">
        <v>3</v>
      </c>
      <c r="F196" s="22">
        <v>221754</v>
      </c>
      <c r="G196" s="22">
        <v>221754</v>
      </c>
      <c r="H196" s="23">
        <f>F196-G196</f>
        <v>0</v>
      </c>
    </row>
    <row r="197" spans="1:8" x14ac:dyDescent="0.25">
      <c r="A197" t="s">
        <v>179</v>
      </c>
      <c r="B197" t="s">
        <v>52</v>
      </c>
      <c r="C197" t="s">
        <v>53</v>
      </c>
      <c r="D197" t="s">
        <v>176</v>
      </c>
      <c r="E197">
        <v>1</v>
      </c>
      <c r="F197" s="22">
        <v>222292</v>
      </c>
      <c r="G197" s="22">
        <v>222292</v>
      </c>
      <c r="H197" s="23">
        <f>F197-G197</f>
        <v>0</v>
      </c>
    </row>
    <row r="198" spans="1:8" x14ac:dyDescent="0.25">
      <c r="A198" t="s">
        <v>161</v>
      </c>
      <c r="B198" t="s">
        <v>52</v>
      </c>
      <c r="C198" t="s">
        <v>162</v>
      </c>
      <c r="D198" t="s">
        <v>163</v>
      </c>
      <c r="E198">
        <v>1</v>
      </c>
      <c r="F198" s="22">
        <v>231772</v>
      </c>
      <c r="G198" s="22">
        <v>231772</v>
      </c>
      <c r="H198" s="23">
        <f>F198-G198</f>
        <v>0</v>
      </c>
    </row>
    <row r="199" spans="1:8" x14ac:dyDescent="0.25">
      <c r="A199" t="s">
        <v>120</v>
      </c>
      <c r="B199" t="s">
        <v>121</v>
      </c>
      <c r="C199" t="s">
        <v>122</v>
      </c>
      <c r="D199" t="s">
        <v>123</v>
      </c>
      <c r="E199">
        <v>10</v>
      </c>
      <c r="F199" s="22">
        <v>238001</v>
      </c>
      <c r="G199" s="22">
        <v>238001</v>
      </c>
      <c r="H199" s="23">
        <f>F199-G199</f>
        <v>0</v>
      </c>
    </row>
    <row r="200" spans="1:8" x14ac:dyDescent="0.25">
      <c r="A200" t="s">
        <v>51</v>
      </c>
      <c r="B200" t="s">
        <v>52</v>
      </c>
      <c r="C200" t="s">
        <v>53</v>
      </c>
      <c r="D200" t="s">
        <v>54</v>
      </c>
      <c r="E200">
        <v>13</v>
      </c>
      <c r="F200" s="22">
        <v>251026</v>
      </c>
      <c r="G200" s="22">
        <v>251026</v>
      </c>
      <c r="H200" s="23">
        <f>F200-G200</f>
        <v>0</v>
      </c>
    </row>
    <row r="201" spans="1:8" x14ac:dyDescent="0.25">
      <c r="A201" t="s">
        <v>213</v>
      </c>
      <c r="B201" t="s">
        <v>121</v>
      </c>
      <c r="C201" t="s">
        <v>214</v>
      </c>
      <c r="D201" t="s">
        <v>215</v>
      </c>
      <c r="E201">
        <v>1</v>
      </c>
      <c r="F201" s="22">
        <v>257680</v>
      </c>
      <c r="G201" s="22">
        <v>257680</v>
      </c>
      <c r="H201" s="23">
        <f>F201-G201</f>
        <v>0</v>
      </c>
    </row>
    <row r="202" spans="1:8" x14ac:dyDescent="0.25">
      <c r="A202" t="s">
        <v>128</v>
      </c>
      <c r="B202" t="s">
        <v>19</v>
      </c>
      <c r="C202" t="s">
        <v>97</v>
      </c>
      <c r="D202" t="s">
        <v>129</v>
      </c>
      <c r="E202">
        <v>2</v>
      </c>
      <c r="F202" s="22">
        <v>280975</v>
      </c>
      <c r="G202" s="22">
        <v>280975</v>
      </c>
      <c r="H202" s="23">
        <f>F202-G202</f>
        <v>0</v>
      </c>
    </row>
    <row r="203" spans="1:8" x14ac:dyDescent="0.25">
      <c r="A203" t="s">
        <v>128</v>
      </c>
      <c r="B203" t="s">
        <v>19</v>
      </c>
      <c r="C203" t="s">
        <v>20</v>
      </c>
      <c r="D203" t="s">
        <v>148</v>
      </c>
      <c r="E203">
        <v>3</v>
      </c>
      <c r="F203" s="22">
        <v>307669</v>
      </c>
      <c r="G203" s="22">
        <v>307669</v>
      </c>
      <c r="H203" s="23">
        <f>F203-G203</f>
        <v>0</v>
      </c>
    </row>
    <row r="204" spans="1:8" x14ac:dyDescent="0.25">
      <c r="A204" t="s">
        <v>92</v>
      </c>
      <c r="B204" t="s">
        <v>37</v>
      </c>
      <c r="C204" t="s">
        <v>93</v>
      </c>
      <c r="D204" t="s">
        <v>94</v>
      </c>
      <c r="E204">
        <v>2</v>
      </c>
      <c r="F204" s="22">
        <v>314230.27</v>
      </c>
      <c r="G204" s="22">
        <v>314230.27</v>
      </c>
      <c r="H204" s="23">
        <f>F204-G204</f>
        <v>0</v>
      </c>
    </row>
    <row r="205" spans="1:8" x14ac:dyDescent="0.25">
      <c r="A205" t="s">
        <v>217</v>
      </c>
      <c r="B205" t="s">
        <v>9</v>
      </c>
      <c r="C205" t="s">
        <v>10</v>
      </c>
      <c r="D205" t="s">
        <v>218</v>
      </c>
      <c r="E205">
        <v>5</v>
      </c>
      <c r="F205" s="22">
        <v>314587</v>
      </c>
      <c r="G205" s="22">
        <v>314587</v>
      </c>
      <c r="H205" s="23">
        <f>F205-G205</f>
        <v>0</v>
      </c>
    </row>
    <row r="206" spans="1:8" x14ac:dyDescent="0.25">
      <c r="A206" t="s">
        <v>128</v>
      </c>
      <c r="B206" t="s">
        <v>19</v>
      </c>
      <c r="C206" t="s">
        <v>139</v>
      </c>
      <c r="D206" t="s">
        <v>140</v>
      </c>
      <c r="E206">
        <v>3</v>
      </c>
      <c r="F206" s="22">
        <v>321815</v>
      </c>
      <c r="G206" s="22">
        <v>321815</v>
      </c>
      <c r="H206" s="23">
        <f>F206-G206</f>
        <v>0</v>
      </c>
    </row>
    <row r="207" spans="1:8" x14ac:dyDescent="0.25">
      <c r="A207" t="s">
        <v>59</v>
      </c>
      <c r="B207" t="s">
        <v>60</v>
      </c>
      <c r="C207" t="s">
        <v>61</v>
      </c>
      <c r="D207" t="s">
        <v>62</v>
      </c>
      <c r="E207">
        <v>1</v>
      </c>
      <c r="F207" s="22">
        <v>330070</v>
      </c>
      <c r="G207" s="22">
        <v>330070</v>
      </c>
      <c r="H207" s="23">
        <f>F207-G207</f>
        <v>0</v>
      </c>
    </row>
    <row r="208" spans="1:8" x14ac:dyDescent="0.25">
      <c r="A208" t="s">
        <v>128</v>
      </c>
      <c r="B208" t="s">
        <v>19</v>
      </c>
      <c r="C208" t="s">
        <v>125</v>
      </c>
      <c r="D208" t="s">
        <v>145</v>
      </c>
      <c r="E208">
        <v>3</v>
      </c>
      <c r="F208" s="22">
        <v>342292</v>
      </c>
      <c r="G208" s="22">
        <v>342292</v>
      </c>
      <c r="H208" s="23">
        <f>F208-G208</f>
        <v>0</v>
      </c>
    </row>
    <row r="209" spans="1:8" x14ac:dyDescent="0.25">
      <c r="A209" t="s">
        <v>128</v>
      </c>
      <c r="B209" t="s">
        <v>19</v>
      </c>
      <c r="C209" t="s">
        <v>143</v>
      </c>
      <c r="D209" t="s">
        <v>144</v>
      </c>
      <c r="E209">
        <v>3</v>
      </c>
      <c r="F209" s="22">
        <v>344647</v>
      </c>
      <c r="G209" s="22">
        <v>344647</v>
      </c>
      <c r="H209" s="23">
        <f>F209-G209</f>
        <v>0</v>
      </c>
    </row>
    <row r="210" spans="1:8" x14ac:dyDescent="0.25">
      <c r="A210" t="s">
        <v>120</v>
      </c>
      <c r="B210" t="s">
        <v>121</v>
      </c>
      <c r="C210" t="s">
        <v>122</v>
      </c>
      <c r="D210" t="s">
        <v>123</v>
      </c>
      <c r="E210">
        <v>6</v>
      </c>
      <c r="F210" s="22">
        <v>349943</v>
      </c>
      <c r="G210" s="22">
        <v>349943</v>
      </c>
      <c r="H210" s="23">
        <f>F210-G210</f>
        <v>0</v>
      </c>
    </row>
    <row r="211" spans="1:8" x14ac:dyDescent="0.25">
      <c r="A211" t="s">
        <v>67</v>
      </c>
      <c r="B211" t="s">
        <v>37</v>
      </c>
      <c r="C211" t="s">
        <v>68</v>
      </c>
      <c r="D211" t="s">
        <v>69</v>
      </c>
      <c r="E211">
        <v>2</v>
      </c>
      <c r="F211" s="22">
        <v>357251</v>
      </c>
      <c r="G211" s="22">
        <v>357251</v>
      </c>
      <c r="H211" s="23">
        <f>F211-G211</f>
        <v>0</v>
      </c>
    </row>
    <row r="212" spans="1:8" x14ac:dyDescent="0.25">
      <c r="A212" t="s">
        <v>120</v>
      </c>
      <c r="B212" t="s">
        <v>121</v>
      </c>
      <c r="C212" t="s">
        <v>122</v>
      </c>
      <c r="D212" t="s">
        <v>123</v>
      </c>
      <c r="E212">
        <v>11</v>
      </c>
      <c r="F212" s="22">
        <v>366725</v>
      </c>
      <c r="G212" s="22">
        <v>366725</v>
      </c>
      <c r="H212" s="23">
        <f>F212-G212</f>
        <v>0</v>
      </c>
    </row>
    <row r="213" spans="1:8" x14ac:dyDescent="0.25">
      <c r="A213" t="s">
        <v>59</v>
      </c>
      <c r="B213" t="s">
        <v>60</v>
      </c>
      <c r="C213" t="s">
        <v>61</v>
      </c>
      <c r="D213" t="s">
        <v>62</v>
      </c>
      <c r="E213">
        <v>1</v>
      </c>
      <c r="F213" s="22">
        <v>367700</v>
      </c>
      <c r="G213" s="22">
        <v>367700</v>
      </c>
      <c r="H213" s="23">
        <f>F213-G213</f>
        <v>0</v>
      </c>
    </row>
    <row r="214" spans="1:8" x14ac:dyDescent="0.25">
      <c r="A214" t="s">
        <v>164</v>
      </c>
      <c r="B214" t="s">
        <v>105</v>
      </c>
      <c r="C214" t="s">
        <v>165</v>
      </c>
      <c r="D214" t="s">
        <v>171</v>
      </c>
      <c r="E214">
        <v>1</v>
      </c>
      <c r="F214" s="22">
        <v>420751</v>
      </c>
      <c r="G214" s="22">
        <v>420751</v>
      </c>
      <c r="H214" s="23">
        <f>F214-G214</f>
        <v>0</v>
      </c>
    </row>
    <row r="215" spans="1:8" x14ac:dyDescent="0.25">
      <c r="A215" t="s">
        <v>192</v>
      </c>
      <c r="B215" t="s">
        <v>33</v>
      </c>
      <c r="C215" t="s">
        <v>34</v>
      </c>
      <c r="D215" t="s">
        <v>195</v>
      </c>
      <c r="E215">
        <v>3</v>
      </c>
      <c r="F215" s="22">
        <v>421150</v>
      </c>
      <c r="G215" s="22">
        <v>421150</v>
      </c>
      <c r="H215" s="23">
        <f>F215-G215</f>
        <v>0</v>
      </c>
    </row>
    <row r="216" spans="1:8" x14ac:dyDescent="0.25">
      <c r="A216" t="s">
        <v>59</v>
      </c>
      <c r="B216" t="s">
        <v>60</v>
      </c>
      <c r="C216" t="s">
        <v>61</v>
      </c>
      <c r="D216" t="s">
        <v>63</v>
      </c>
      <c r="E216">
        <v>1</v>
      </c>
      <c r="F216" s="22">
        <v>423160</v>
      </c>
      <c r="G216" s="22">
        <v>423160</v>
      </c>
      <c r="H216" s="23">
        <f>F216-G216</f>
        <v>0</v>
      </c>
    </row>
    <row r="217" spans="1:8" x14ac:dyDescent="0.25">
      <c r="A217" t="s">
        <v>12</v>
      </c>
      <c r="B217" t="s">
        <v>19</v>
      </c>
      <c r="C217" t="s">
        <v>20</v>
      </c>
      <c r="D217" t="s">
        <v>26</v>
      </c>
      <c r="E217">
        <v>1</v>
      </c>
      <c r="F217" s="22">
        <v>431500</v>
      </c>
      <c r="G217" s="22">
        <v>431500</v>
      </c>
      <c r="H217" s="23">
        <f>F217-G217</f>
        <v>0</v>
      </c>
    </row>
    <row r="218" spans="1:8" x14ac:dyDescent="0.25">
      <c r="A218" t="s">
        <v>128</v>
      </c>
      <c r="B218" t="s">
        <v>19</v>
      </c>
      <c r="C218" t="s">
        <v>130</v>
      </c>
      <c r="D218" t="s">
        <v>131</v>
      </c>
      <c r="E218">
        <v>4</v>
      </c>
      <c r="F218" s="22">
        <v>440393</v>
      </c>
      <c r="G218" s="22">
        <v>440393</v>
      </c>
      <c r="H218" s="23">
        <f>F218-G218</f>
        <v>0</v>
      </c>
    </row>
    <row r="219" spans="1:8" x14ac:dyDescent="0.25">
      <c r="A219" t="s">
        <v>219</v>
      </c>
      <c r="B219" t="s">
        <v>60</v>
      </c>
      <c r="C219" t="s">
        <v>79</v>
      </c>
      <c r="D219" t="s">
        <v>80</v>
      </c>
      <c r="E219">
        <v>4</v>
      </c>
      <c r="F219" s="22">
        <v>445098</v>
      </c>
      <c r="G219" s="22">
        <v>445098</v>
      </c>
      <c r="H219" s="23">
        <f>F219-G219</f>
        <v>0</v>
      </c>
    </row>
    <row r="220" spans="1:8" x14ac:dyDescent="0.25">
      <c r="A220" t="s">
        <v>12</v>
      </c>
      <c r="B220" t="s">
        <v>9</v>
      </c>
      <c r="C220" t="s">
        <v>13</v>
      </c>
      <c r="D220" t="s">
        <v>14</v>
      </c>
      <c r="E220">
        <v>1</v>
      </c>
      <c r="F220" s="22">
        <v>460880</v>
      </c>
      <c r="G220" s="22">
        <v>460880</v>
      </c>
      <c r="H220" s="23">
        <f>F220-G220</f>
        <v>0</v>
      </c>
    </row>
    <row r="221" spans="1:8" x14ac:dyDescent="0.25">
      <c r="A221" t="s">
        <v>67</v>
      </c>
      <c r="B221" t="s">
        <v>37</v>
      </c>
      <c r="C221" t="s">
        <v>70</v>
      </c>
      <c r="D221" t="s">
        <v>71</v>
      </c>
      <c r="E221">
        <v>11</v>
      </c>
      <c r="F221" s="22">
        <v>461961</v>
      </c>
      <c r="G221" s="22">
        <v>461961</v>
      </c>
      <c r="H221" s="23">
        <f>F221-G221</f>
        <v>0</v>
      </c>
    </row>
    <row r="222" spans="1:8" x14ac:dyDescent="0.25">
      <c r="A222" t="s">
        <v>112</v>
      </c>
      <c r="B222" t="s">
        <v>37</v>
      </c>
      <c r="C222" t="s">
        <v>38</v>
      </c>
      <c r="D222" t="s">
        <v>114</v>
      </c>
      <c r="E222">
        <v>4</v>
      </c>
      <c r="F222" s="22">
        <v>470193</v>
      </c>
      <c r="G222" s="22">
        <v>470193</v>
      </c>
      <c r="H222" s="23">
        <f>F222-G222</f>
        <v>0</v>
      </c>
    </row>
    <row r="223" spans="1:8" x14ac:dyDescent="0.25">
      <c r="A223" t="s">
        <v>95</v>
      </c>
      <c r="B223" t="s">
        <v>33</v>
      </c>
      <c r="C223" t="s">
        <v>110</v>
      </c>
      <c r="D223" t="s">
        <v>111</v>
      </c>
      <c r="E223">
        <v>9</v>
      </c>
      <c r="F223" s="22">
        <v>481355</v>
      </c>
      <c r="G223" s="22">
        <v>481355</v>
      </c>
      <c r="H223" s="23">
        <f>F223-G223</f>
        <v>0</v>
      </c>
    </row>
    <row r="224" spans="1:8" x14ac:dyDescent="0.25">
      <c r="A224" t="s">
        <v>190</v>
      </c>
      <c r="B224" t="s">
        <v>29</v>
      </c>
      <c r="C224" t="s">
        <v>30</v>
      </c>
      <c r="D224" t="s">
        <v>191</v>
      </c>
      <c r="E224">
        <v>7</v>
      </c>
      <c r="F224" s="22">
        <v>488287</v>
      </c>
      <c r="G224" s="22">
        <v>488287</v>
      </c>
      <c r="H224" s="23">
        <f>F224-G224</f>
        <v>0</v>
      </c>
    </row>
    <row r="225" spans="1:8" x14ac:dyDescent="0.25">
      <c r="A225" t="s">
        <v>112</v>
      </c>
      <c r="B225" t="s">
        <v>37</v>
      </c>
      <c r="C225" t="s">
        <v>38</v>
      </c>
      <c r="D225" t="s">
        <v>116</v>
      </c>
      <c r="E225">
        <v>7</v>
      </c>
      <c r="F225" s="22">
        <v>516135</v>
      </c>
      <c r="G225" s="22">
        <v>516135</v>
      </c>
      <c r="H225" s="23">
        <f>F225-G225</f>
        <v>0</v>
      </c>
    </row>
    <row r="226" spans="1:8" x14ac:dyDescent="0.25">
      <c r="A226" t="s">
        <v>128</v>
      </c>
      <c r="B226" t="s">
        <v>19</v>
      </c>
      <c r="C226" t="s">
        <v>146</v>
      </c>
      <c r="D226" t="s">
        <v>147</v>
      </c>
      <c r="E226">
        <v>3</v>
      </c>
      <c r="F226" s="22">
        <v>598035</v>
      </c>
      <c r="G226" s="22">
        <v>598035</v>
      </c>
      <c r="H226" s="23">
        <f>F226-G226</f>
        <v>0</v>
      </c>
    </row>
    <row r="227" spans="1:8" x14ac:dyDescent="0.25">
      <c r="A227" t="s">
        <v>128</v>
      </c>
      <c r="B227" t="s">
        <v>19</v>
      </c>
      <c r="C227" t="s">
        <v>146</v>
      </c>
      <c r="D227" t="s">
        <v>154</v>
      </c>
      <c r="E227">
        <v>3</v>
      </c>
      <c r="F227" s="22">
        <v>599343</v>
      </c>
      <c r="G227" s="22">
        <v>599343</v>
      </c>
      <c r="H227" s="23">
        <f>F227-G227</f>
        <v>0</v>
      </c>
    </row>
    <row r="228" spans="1:8" x14ac:dyDescent="0.25">
      <c r="A228" t="s">
        <v>92</v>
      </c>
      <c r="B228" t="s">
        <v>37</v>
      </c>
      <c r="C228" t="s">
        <v>93</v>
      </c>
      <c r="D228" t="s">
        <v>94</v>
      </c>
      <c r="E228">
        <v>4</v>
      </c>
      <c r="F228" s="22">
        <v>613459</v>
      </c>
      <c r="G228" s="22">
        <v>613459</v>
      </c>
      <c r="H228" s="23">
        <f>F228-G228</f>
        <v>0</v>
      </c>
    </row>
    <row r="229" spans="1:8" x14ac:dyDescent="0.25">
      <c r="A229" t="s">
        <v>92</v>
      </c>
      <c r="B229" t="s">
        <v>37</v>
      </c>
      <c r="C229" t="s">
        <v>93</v>
      </c>
      <c r="D229" t="s">
        <v>94</v>
      </c>
      <c r="E229">
        <v>2</v>
      </c>
      <c r="F229" s="22">
        <v>627259</v>
      </c>
      <c r="G229" s="22">
        <v>627259</v>
      </c>
      <c r="H229" s="23">
        <f>F229-G229</f>
        <v>0</v>
      </c>
    </row>
    <row r="230" spans="1:8" x14ac:dyDescent="0.25">
      <c r="A230" t="s">
        <v>32</v>
      </c>
      <c r="B230" t="s">
        <v>33</v>
      </c>
      <c r="C230" t="s">
        <v>34</v>
      </c>
      <c r="D230" t="s">
        <v>35</v>
      </c>
      <c r="E230">
        <v>16</v>
      </c>
      <c r="F230" s="22">
        <v>633309</v>
      </c>
      <c r="G230" s="22">
        <v>633309</v>
      </c>
      <c r="H230" s="23">
        <f>F230-G230</f>
        <v>0</v>
      </c>
    </row>
    <row r="231" spans="1:8" x14ac:dyDescent="0.25">
      <c r="A231" t="s">
        <v>177</v>
      </c>
      <c r="B231" t="s">
        <v>19</v>
      </c>
      <c r="C231" t="s">
        <v>125</v>
      </c>
      <c r="D231" t="s">
        <v>178</v>
      </c>
      <c r="E231">
        <v>8</v>
      </c>
      <c r="F231" s="22">
        <v>659117</v>
      </c>
      <c r="G231" s="22">
        <v>659117</v>
      </c>
      <c r="H231" s="23">
        <f>F231-G231</f>
        <v>0</v>
      </c>
    </row>
    <row r="232" spans="1:8" x14ac:dyDescent="0.25">
      <c r="A232" t="s">
        <v>40</v>
      </c>
      <c r="B232" t="s">
        <v>33</v>
      </c>
      <c r="C232" t="s">
        <v>34</v>
      </c>
      <c r="D232" t="s">
        <v>41</v>
      </c>
      <c r="E232">
        <v>1</v>
      </c>
      <c r="F232" s="22">
        <v>693635</v>
      </c>
      <c r="G232" s="22">
        <v>693635</v>
      </c>
      <c r="H232" s="23">
        <f>F232-G232</f>
        <v>0</v>
      </c>
    </row>
    <row r="233" spans="1:8" x14ac:dyDescent="0.25">
      <c r="A233" t="s">
        <v>95</v>
      </c>
      <c r="B233" t="s">
        <v>105</v>
      </c>
      <c r="C233" t="s">
        <v>106</v>
      </c>
      <c r="D233" t="s">
        <v>107</v>
      </c>
      <c r="E233">
        <v>6</v>
      </c>
      <c r="F233" s="22">
        <v>695728</v>
      </c>
      <c r="G233" s="22">
        <v>695728</v>
      </c>
      <c r="H233" s="23">
        <f>F233-G233</f>
        <v>0</v>
      </c>
    </row>
    <row r="234" spans="1:8" x14ac:dyDescent="0.25">
      <c r="A234" t="s">
        <v>8</v>
      </c>
      <c r="B234" t="s">
        <v>9</v>
      </c>
      <c r="C234" t="s">
        <v>10</v>
      </c>
      <c r="D234" t="s">
        <v>11</v>
      </c>
      <c r="E234">
        <v>12</v>
      </c>
      <c r="F234" s="22">
        <v>727373</v>
      </c>
      <c r="G234" s="22">
        <v>727373</v>
      </c>
      <c r="H234" s="23">
        <f>F234-G234</f>
        <v>0</v>
      </c>
    </row>
    <row r="235" spans="1:8" x14ac:dyDescent="0.25">
      <c r="A235" t="s">
        <v>95</v>
      </c>
      <c r="B235" t="s">
        <v>29</v>
      </c>
      <c r="C235" t="s">
        <v>102</v>
      </c>
      <c r="D235" t="s">
        <v>103</v>
      </c>
      <c r="E235">
        <v>6</v>
      </c>
      <c r="F235" s="22">
        <v>738338</v>
      </c>
      <c r="G235" s="22">
        <v>738338</v>
      </c>
      <c r="H235" s="23">
        <f>F235-G235</f>
        <v>0</v>
      </c>
    </row>
    <row r="236" spans="1:8" x14ac:dyDescent="0.25">
      <c r="A236" t="s">
        <v>95</v>
      </c>
      <c r="B236" t="s">
        <v>37</v>
      </c>
      <c r="C236" t="s">
        <v>70</v>
      </c>
      <c r="D236" t="s">
        <v>109</v>
      </c>
      <c r="E236">
        <v>15</v>
      </c>
      <c r="F236" s="22">
        <v>744969</v>
      </c>
      <c r="G236" s="22">
        <v>744969</v>
      </c>
      <c r="H236" s="23">
        <f>F236-G236</f>
        <v>0</v>
      </c>
    </row>
    <row r="237" spans="1:8" x14ac:dyDescent="0.25">
      <c r="A237" t="s">
        <v>236</v>
      </c>
      <c r="B237" t="s">
        <v>60</v>
      </c>
      <c r="C237" t="s">
        <v>204</v>
      </c>
      <c r="D237" t="s">
        <v>237</v>
      </c>
      <c r="E237">
        <v>15</v>
      </c>
      <c r="F237" s="22">
        <v>765000</v>
      </c>
      <c r="G237" s="22">
        <v>765000</v>
      </c>
      <c r="H237" s="23">
        <f>F237-G237</f>
        <v>0</v>
      </c>
    </row>
    <row r="238" spans="1:8" x14ac:dyDescent="0.25">
      <c r="A238" t="s">
        <v>192</v>
      </c>
      <c r="B238" t="s">
        <v>33</v>
      </c>
      <c r="C238" t="s">
        <v>193</v>
      </c>
      <c r="D238" t="s">
        <v>194</v>
      </c>
      <c r="E238">
        <v>6</v>
      </c>
      <c r="F238" s="22">
        <v>772071</v>
      </c>
      <c r="G238" s="22">
        <v>772071</v>
      </c>
      <c r="H238" s="23">
        <f>F238-G238</f>
        <v>0</v>
      </c>
    </row>
    <row r="239" spans="1:8" x14ac:dyDescent="0.25">
      <c r="A239" t="s">
        <v>128</v>
      </c>
      <c r="B239" t="s">
        <v>19</v>
      </c>
      <c r="C239" t="s">
        <v>84</v>
      </c>
      <c r="D239" t="s">
        <v>149</v>
      </c>
      <c r="E239">
        <v>4</v>
      </c>
      <c r="F239" s="22">
        <v>772146</v>
      </c>
      <c r="G239" s="22">
        <v>772146</v>
      </c>
      <c r="H239" s="23">
        <f>F239-G239</f>
        <v>0</v>
      </c>
    </row>
    <row r="240" spans="1:8" x14ac:dyDescent="0.25">
      <c r="A240" t="s">
        <v>175</v>
      </c>
      <c r="B240" t="s">
        <v>52</v>
      </c>
      <c r="C240" t="s">
        <v>53</v>
      </c>
      <c r="D240" t="s">
        <v>176</v>
      </c>
      <c r="E240">
        <v>11</v>
      </c>
      <c r="F240" s="22">
        <v>779492</v>
      </c>
      <c r="G240" s="22">
        <v>779492</v>
      </c>
      <c r="H240" s="23">
        <f>F240-G240</f>
        <v>0</v>
      </c>
    </row>
    <row r="241" spans="1:8" x14ac:dyDescent="0.25">
      <c r="A241" t="s">
        <v>92</v>
      </c>
      <c r="B241" t="s">
        <v>37</v>
      </c>
      <c r="C241" t="s">
        <v>93</v>
      </c>
      <c r="D241" t="s">
        <v>94</v>
      </c>
      <c r="E241">
        <v>4</v>
      </c>
      <c r="F241" s="22">
        <v>850834</v>
      </c>
      <c r="G241" s="22">
        <v>850834</v>
      </c>
      <c r="H241" s="23">
        <f>F241-G241</f>
        <v>0</v>
      </c>
    </row>
    <row r="242" spans="1:8" x14ac:dyDescent="0.25">
      <c r="A242" t="s">
        <v>164</v>
      </c>
      <c r="B242" t="s">
        <v>105</v>
      </c>
      <c r="C242" t="s">
        <v>165</v>
      </c>
      <c r="D242" t="s">
        <v>167</v>
      </c>
      <c r="E242">
        <v>12</v>
      </c>
      <c r="F242" s="22">
        <v>911547</v>
      </c>
      <c r="G242" s="22">
        <v>911547</v>
      </c>
      <c r="H242" s="23">
        <f>F242-G242</f>
        <v>0</v>
      </c>
    </row>
    <row r="243" spans="1:8" x14ac:dyDescent="0.25">
      <c r="A243" t="s">
        <v>231</v>
      </c>
      <c r="B243" t="s">
        <v>37</v>
      </c>
      <c r="C243" t="s">
        <v>93</v>
      </c>
      <c r="D243" t="s">
        <v>232</v>
      </c>
      <c r="E243">
        <v>6</v>
      </c>
      <c r="F243" s="22">
        <v>924807</v>
      </c>
      <c r="G243" s="22">
        <v>924807</v>
      </c>
      <c r="H243" s="23">
        <f>F243-G243</f>
        <v>0</v>
      </c>
    </row>
    <row r="244" spans="1:8" x14ac:dyDescent="0.25">
      <c r="A244" t="s">
        <v>95</v>
      </c>
      <c r="B244" t="s">
        <v>9</v>
      </c>
      <c r="C244" t="s">
        <v>15</v>
      </c>
      <c r="D244" t="s">
        <v>101</v>
      </c>
      <c r="E244">
        <v>7</v>
      </c>
      <c r="F244" s="22">
        <v>944047</v>
      </c>
      <c r="G244" s="22">
        <v>944047</v>
      </c>
      <c r="H244" s="23">
        <f>F244-G244</f>
        <v>0</v>
      </c>
    </row>
    <row r="245" spans="1:8" x14ac:dyDescent="0.25">
      <c r="A245" t="s">
        <v>49</v>
      </c>
      <c r="B245" t="s">
        <v>33</v>
      </c>
      <c r="C245" t="s">
        <v>34</v>
      </c>
      <c r="D245" t="s">
        <v>50</v>
      </c>
      <c r="E245">
        <v>14</v>
      </c>
      <c r="F245" s="22">
        <v>957814.25</v>
      </c>
      <c r="G245" s="22">
        <v>957814.25</v>
      </c>
      <c r="H245" s="23">
        <f>F245-G245</f>
        <v>0</v>
      </c>
    </row>
    <row r="246" spans="1:8" x14ac:dyDescent="0.25">
      <c r="A246" t="s">
        <v>95</v>
      </c>
      <c r="B246" t="s">
        <v>9</v>
      </c>
      <c r="C246" t="s">
        <v>22</v>
      </c>
      <c r="D246" t="s">
        <v>96</v>
      </c>
      <c r="E246">
        <v>15</v>
      </c>
      <c r="F246" s="22">
        <v>1040854</v>
      </c>
      <c r="G246" s="22">
        <v>1040854</v>
      </c>
      <c r="H246" s="23">
        <f>F246-G246</f>
        <v>0</v>
      </c>
    </row>
    <row r="247" spans="1:8" x14ac:dyDescent="0.25">
      <c r="A247" t="s">
        <v>95</v>
      </c>
      <c r="B247" t="s">
        <v>37</v>
      </c>
      <c r="C247" t="s">
        <v>70</v>
      </c>
      <c r="D247" t="s">
        <v>108</v>
      </c>
      <c r="E247">
        <v>8</v>
      </c>
      <c r="F247" s="22">
        <v>1079811</v>
      </c>
      <c r="G247" s="22">
        <v>1079811</v>
      </c>
      <c r="H247" s="23">
        <f>F247-G247</f>
        <v>0</v>
      </c>
    </row>
    <row r="248" spans="1:8" x14ac:dyDescent="0.25">
      <c r="A248" t="s">
        <v>8</v>
      </c>
      <c r="B248" t="s">
        <v>9</v>
      </c>
      <c r="C248" t="s">
        <v>10</v>
      </c>
      <c r="D248" t="s">
        <v>11</v>
      </c>
      <c r="E248">
        <v>11</v>
      </c>
      <c r="F248" s="22">
        <v>1116128</v>
      </c>
      <c r="G248" s="22">
        <v>1116128</v>
      </c>
      <c r="H248" s="23">
        <f>F248-G248</f>
        <v>0</v>
      </c>
    </row>
    <row r="249" spans="1:8" x14ac:dyDescent="0.25">
      <c r="A249" t="s">
        <v>95</v>
      </c>
      <c r="B249" t="s">
        <v>33</v>
      </c>
      <c r="C249" t="s">
        <v>34</v>
      </c>
      <c r="D249" t="s">
        <v>104</v>
      </c>
      <c r="E249">
        <v>9</v>
      </c>
      <c r="F249" s="22">
        <v>1133335</v>
      </c>
      <c r="G249" s="22">
        <v>1133335</v>
      </c>
      <c r="H249" s="23">
        <f>F249-G249</f>
        <v>0</v>
      </c>
    </row>
    <row r="250" spans="1:8" x14ac:dyDescent="0.25">
      <c r="A250" t="s">
        <v>117</v>
      </c>
      <c r="B250" t="s">
        <v>105</v>
      </c>
      <c r="C250" t="s">
        <v>118</v>
      </c>
      <c r="D250" t="s">
        <v>119</v>
      </c>
      <c r="E250">
        <v>15</v>
      </c>
      <c r="F250" s="22">
        <v>1159525</v>
      </c>
      <c r="G250" s="22">
        <v>1159525</v>
      </c>
      <c r="H250" s="23">
        <f>F250-G250</f>
        <v>0</v>
      </c>
    </row>
    <row r="251" spans="1:8" x14ac:dyDescent="0.25">
      <c r="A251" t="s">
        <v>88</v>
      </c>
      <c r="B251" t="s">
        <v>60</v>
      </c>
      <c r="C251" t="s">
        <v>79</v>
      </c>
      <c r="D251" t="s">
        <v>80</v>
      </c>
      <c r="E251">
        <v>1</v>
      </c>
      <c r="F251" s="22">
        <v>1188028</v>
      </c>
      <c r="G251" s="22">
        <v>1188028</v>
      </c>
      <c r="H251" s="23">
        <f>F251-G251</f>
        <v>0</v>
      </c>
    </row>
    <row r="252" spans="1:8" x14ac:dyDescent="0.25">
      <c r="A252" t="s">
        <v>203</v>
      </c>
      <c r="B252" t="s">
        <v>60</v>
      </c>
      <c r="C252" t="s">
        <v>204</v>
      </c>
      <c r="D252" t="s">
        <v>205</v>
      </c>
      <c r="E252">
        <v>18</v>
      </c>
      <c r="F252" s="22">
        <v>1201267</v>
      </c>
      <c r="G252" s="22">
        <v>1201267</v>
      </c>
      <c r="H252" s="23">
        <f>F252-G252</f>
        <v>0</v>
      </c>
    </row>
    <row r="253" spans="1:8" x14ac:dyDescent="0.25">
      <c r="A253" t="s">
        <v>117</v>
      </c>
      <c r="B253" t="s">
        <v>105</v>
      </c>
      <c r="C253" t="s">
        <v>118</v>
      </c>
      <c r="D253" t="s">
        <v>119</v>
      </c>
      <c r="E253">
        <v>10</v>
      </c>
      <c r="F253" s="22">
        <v>1326693</v>
      </c>
      <c r="G253" s="22">
        <v>1326693</v>
      </c>
      <c r="H253" s="23">
        <f>F253-G253</f>
        <v>0</v>
      </c>
    </row>
    <row r="254" spans="1:8" x14ac:dyDescent="0.25">
      <c r="A254" t="s">
        <v>179</v>
      </c>
      <c r="B254" t="s">
        <v>52</v>
      </c>
      <c r="C254" t="s">
        <v>53</v>
      </c>
      <c r="D254" t="s">
        <v>176</v>
      </c>
      <c r="E254">
        <v>26</v>
      </c>
      <c r="F254" s="22">
        <v>1953637</v>
      </c>
      <c r="G254" s="22">
        <v>1953637</v>
      </c>
      <c r="H254" s="23">
        <f>F254-G254</f>
        <v>0</v>
      </c>
    </row>
    <row r="255" spans="1:8" x14ac:dyDescent="0.25">
      <c r="A255" t="s">
        <v>46</v>
      </c>
      <c r="B255" t="s">
        <v>29</v>
      </c>
      <c r="C255" t="s">
        <v>47</v>
      </c>
      <c r="D255" t="s">
        <v>48</v>
      </c>
      <c r="E255">
        <v>1</v>
      </c>
      <c r="F255" s="22">
        <v>2201546.5</v>
      </c>
      <c r="G255" s="22">
        <v>2201546.5</v>
      </c>
      <c r="H255" s="23">
        <f>F255-G255</f>
        <v>0</v>
      </c>
    </row>
    <row r="256" spans="1:8" x14ac:dyDescent="0.25">
      <c r="A256" t="s">
        <v>8</v>
      </c>
      <c r="B256" t="s">
        <v>9</v>
      </c>
      <c r="C256" t="s">
        <v>10</v>
      </c>
      <c r="D256" t="s">
        <v>11</v>
      </c>
      <c r="E256">
        <v>46</v>
      </c>
      <c r="F256" s="22">
        <v>3415857</v>
      </c>
      <c r="G256" s="22">
        <v>3415857</v>
      </c>
      <c r="H256" s="23">
        <f>F256-G256</f>
        <v>0</v>
      </c>
    </row>
    <row r="257" spans="1:8" x14ac:dyDescent="0.25">
      <c r="A257" t="s">
        <v>36</v>
      </c>
      <c r="B257" t="s">
        <v>37</v>
      </c>
      <c r="C257" t="s">
        <v>38</v>
      </c>
      <c r="D257" t="s">
        <v>39</v>
      </c>
      <c r="E257">
        <v>50</v>
      </c>
      <c r="F257" s="22">
        <v>3952032</v>
      </c>
      <c r="G257" s="22">
        <v>3952032</v>
      </c>
      <c r="H257" s="23">
        <f>F257-G257</f>
        <v>0</v>
      </c>
    </row>
    <row r="258" spans="1:8" x14ac:dyDescent="0.25">
      <c r="F258" s="22">
        <f>SUM(F2:F257)</f>
        <v>58212473.099999994</v>
      </c>
      <c r="G258" s="22">
        <f>SUM(G2:G257)</f>
        <v>58212473.099999994</v>
      </c>
      <c r="H258" s="23">
        <f>F258-G258</f>
        <v>0</v>
      </c>
    </row>
    <row r="261" spans="1:8" x14ac:dyDescent="0.25">
      <c r="F261" s="22">
        <v>58172074</v>
      </c>
    </row>
    <row r="262" spans="1:8" x14ac:dyDescent="0.25">
      <c r="F262" s="22">
        <f>F258-F261</f>
        <v>40399.09999999404</v>
      </c>
    </row>
  </sheetData>
  <autoFilter ref="I75:L75" xr:uid="{08CFF12A-47B3-4F82-B052-C91FF2C1668E}"/>
  <sortState ref="A2:F259">
    <sortCondition ref="F2:F25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CDCA-DE5A-42F8-9BEB-8A4F30558DE2}">
  <sheetPr filterMode="1"/>
  <dimension ref="A2:E218"/>
  <sheetViews>
    <sheetView topLeftCell="A113" workbookViewId="0">
      <selection activeCell="A2" sqref="A2:B218"/>
    </sheetView>
  </sheetViews>
  <sheetFormatPr baseColWidth="10" defaultRowHeight="15" x14ac:dyDescent="0.25"/>
  <cols>
    <col min="2" max="2" width="14.28515625" style="22" bestFit="1" customWidth="1"/>
  </cols>
  <sheetData>
    <row r="2" spans="1:5" x14ac:dyDescent="0.25">
      <c r="A2" t="s">
        <v>244</v>
      </c>
      <c r="B2" s="22">
        <v>7159307</v>
      </c>
      <c r="D2" t="s">
        <v>244</v>
      </c>
      <c r="E2">
        <v>7159307</v>
      </c>
    </row>
    <row r="3" spans="1:5" hidden="1" x14ac:dyDescent="0.25">
      <c r="A3" t="s">
        <v>192</v>
      </c>
      <c r="B3" s="22">
        <v>772071</v>
      </c>
      <c r="D3" t="s">
        <v>245</v>
      </c>
      <c r="E3">
        <v>1193221</v>
      </c>
    </row>
    <row r="4" spans="1:5" hidden="1" x14ac:dyDescent="0.25">
      <c r="A4" s="24" t="s">
        <v>192</v>
      </c>
      <c r="B4" s="25">
        <v>421150</v>
      </c>
      <c r="D4" t="s">
        <v>246</v>
      </c>
      <c r="E4">
        <v>633309</v>
      </c>
    </row>
    <row r="5" spans="1:5" x14ac:dyDescent="0.25">
      <c r="A5" t="s">
        <v>245</v>
      </c>
      <c r="B5" s="22">
        <v>1193221</v>
      </c>
      <c r="D5" t="s">
        <v>247</v>
      </c>
      <c r="E5">
        <v>1505157</v>
      </c>
    </row>
    <row r="6" spans="1:5" hidden="1" x14ac:dyDescent="0.25">
      <c r="A6" t="s">
        <v>32</v>
      </c>
      <c r="B6" s="22">
        <v>633309</v>
      </c>
      <c r="D6" t="s">
        <v>248</v>
      </c>
      <c r="E6">
        <v>91500</v>
      </c>
    </row>
    <row r="7" spans="1:5" x14ac:dyDescent="0.25">
      <c r="A7" t="s">
        <v>246</v>
      </c>
      <c r="B7" s="22">
        <v>633309</v>
      </c>
      <c r="D7" t="s">
        <v>249</v>
      </c>
      <c r="E7">
        <v>43252</v>
      </c>
    </row>
    <row r="8" spans="1:5" hidden="1" x14ac:dyDescent="0.25">
      <c r="A8" t="s">
        <v>67</v>
      </c>
      <c r="B8" s="22">
        <v>167715</v>
      </c>
      <c r="D8" t="s">
        <v>250</v>
      </c>
      <c r="E8">
        <v>5259358</v>
      </c>
    </row>
    <row r="9" spans="1:5" hidden="1" x14ac:dyDescent="0.25">
      <c r="A9" t="s">
        <v>67</v>
      </c>
      <c r="B9" s="22">
        <v>357251</v>
      </c>
      <c r="D9" t="s">
        <v>251</v>
      </c>
      <c r="E9">
        <v>5477666</v>
      </c>
    </row>
    <row r="10" spans="1:5" hidden="1" x14ac:dyDescent="0.25">
      <c r="A10" t="s">
        <v>67</v>
      </c>
      <c r="B10" s="22">
        <v>461961</v>
      </c>
      <c r="D10" t="s">
        <v>252</v>
      </c>
      <c r="E10">
        <v>693635</v>
      </c>
    </row>
    <row r="11" spans="1:5" hidden="1" x14ac:dyDescent="0.25">
      <c r="A11" t="s">
        <v>67</v>
      </c>
      <c r="B11" s="22">
        <v>49721</v>
      </c>
      <c r="D11" t="s">
        <v>253</v>
      </c>
      <c r="E11">
        <v>75103</v>
      </c>
    </row>
    <row r="12" spans="1:5" hidden="1" x14ac:dyDescent="0.25">
      <c r="A12" t="s">
        <v>67</v>
      </c>
      <c r="B12" s="22">
        <v>9895</v>
      </c>
      <c r="D12" t="s">
        <v>254</v>
      </c>
      <c r="E12">
        <v>957814.25</v>
      </c>
    </row>
    <row r="13" spans="1:5" hidden="1" x14ac:dyDescent="0.25">
      <c r="A13" t="s">
        <v>67</v>
      </c>
      <c r="B13" s="22">
        <v>22140</v>
      </c>
      <c r="D13" t="s">
        <v>255</v>
      </c>
      <c r="E13">
        <v>133148</v>
      </c>
    </row>
    <row r="14" spans="1:5" hidden="1" x14ac:dyDescent="0.25">
      <c r="A14" t="s">
        <v>67</v>
      </c>
      <c r="B14" s="22">
        <v>38436</v>
      </c>
      <c r="D14" t="s">
        <v>256</v>
      </c>
      <c r="E14">
        <v>1831307</v>
      </c>
    </row>
    <row r="15" spans="1:5" hidden="1" x14ac:dyDescent="0.25">
      <c r="A15" t="s">
        <v>67</v>
      </c>
      <c r="B15" s="22">
        <v>49578</v>
      </c>
      <c r="D15" t="s">
        <v>257</v>
      </c>
      <c r="E15">
        <v>3952032</v>
      </c>
    </row>
    <row r="16" spans="1:5" hidden="1" x14ac:dyDescent="0.25">
      <c r="A16" t="s">
        <v>67</v>
      </c>
      <c r="B16" s="22">
        <v>22360</v>
      </c>
      <c r="D16" t="s">
        <v>258</v>
      </c>
      <c r="E16">
        <v>1469357</v>
      </c>
    </row>
    <row r="17" spans="1:5" hidden="1" x14ac:dyDescent="0.25">
      <c r="A17" t="s">
        <v>67</v>
      </c>
      <c r="B17" s="22">
        <v>204799</v>
      </c>
      <c r="D17" t="s">
        <v>259</v>
      </c>
      <c r="E17">
        <v>1201267</v>
      </c>
    </row>
    <row r="18" spans="1:5" hidden="1" x14ac:dyDescent="0.25">
      <c r="A18" t="s">
        <v>67</v>
      </c>
      <c r="B18" s="22">
        <v>121301</v>
      </c>
      <c r="D18" t="s">
        <v>260</v>
      </c>
      <c r="E18">
        <v>221108.75</v>
      </c>
    </row>
    <row r="19" spans="1:5" x14ac:dyDescent="0.25">
      <c r="A19" t="s">
        <v>247</v>
      </c>
      <c r="B19" s="22">
        <v>1505157</v>
      </c>
      <c r="D19" t="s">
        <v>261</v>
      </c>
      <c r="E19">
        <v>765000</v>
      </c>
    </row>
    <row r="20" spans="1:5" hidden="1" x14ac:dyDescent="0.25">
      <c r="A20" t="s">
        <v>206</v>
      </c>
      <c r="B20" s="22">
        <v>91500</v>
      </c>
      <c r="D20" t="s">
        <v>262</v>
      </c>
      <c r="E20">
        <v>445098</v>
      </c>
    </row>
    <row r="21" spans="1:5" x14ac:dyDescent="0.25">
      <c r="A21" t="s">
        <v>248</v>
      </c>
      <c r="B21" s="22">
        <v>91500</v>
      </c>
      <c r="D21" t="s">
        <v>263</v>
      </c>
      <c r="E21">
        <v>488287</v>
      </c>
    </row>
    <row r="22" spans="1:5" hidden="1" x14ac:dyDescent="0.25">
      <c r="A22" t="s">
        <v>228</v>
      </c>
      <c r="B22" s="22">
        <v>43252</v>
      </c>
      <c r="D22" t="s">
        <v>264</v>
      </c>
      <c r="E22">
        <v>2201546.5</v>
      </c>
    </row>
    <row r="23" spans="1:5" x14ac:dyDescent="0.25">
      <c r="A23" s="24" t="s">
        <v>249</v>
      </c>
      <c r="B23" s="25">
        <v>43252</v>
      </c>
      <c r="D23" t="s">
        <v>265</v>
      </c>
      <c r="E23">
        <v>161463</v>
      </c>
    </row>
    <row r="24" spans="1:5" hidden="1" x14ac:dyDescent="0.25">
      <c r="A24" t="s">
        <v>8</v>
      </c>
      <c r="B24" s="22">
        <v>3415857</v>
      </c>
      <c r="D24" t="s">
        <v>266</v>
      </c>
      <c r="E24">
        <v>1812536</v>
      </c>
    </row>
    <row r="25" spans="1:5" hidden="1" x14ac:dyDescent="0.25">
      <c r="A25" t="s">
        <v>8</v>
      </c>
      <c r="B25" s="22">
        <v>1116128</v>
      </c>
      <c r="D25" t="s">
        <v>267</v>
      </c>
      <c r="E25">
        <v>335218</v>
      </c>
    </row>
    <row r="26" spans="1:5" hidden="1" x14ac:dyDescent="0.25">
      <c r="A26" t="s">
        <v>8</v>
      </c>
      <c r="B26" s="22">
        <v>727373</v>
      </c>
      <c r="D26" t="s">
        <v>268</v>
      </c>
      <c r="E26">
        <v>779492</v>
      </c>
    </row>
    <row r="27" spans="1:5" x14ac:dyDescent="0.25">
      <c r="A27" t="s">
        <v>250</v>
      </c>
      <c r="B27" s="22">
        <v>5259358</v>
      </c>
      <c r="D27" t="s">
        <v>269</v>
      </c>
      <c r="E27">
        <v>314587</v>
      </c>
    </row>
    <row r="28" spans="1:5" hidden="1" x14ac:dyDescent="0.25">
      <c r="A28" t="s">
        <v>128</v>
      </c>
      <c r="B28" s="22">
        <v>280975</v>
      </c>
      <c r="D28" t="s">
        <v>270</v>
      </c>
      <c r="E28">
        <v>428659</v>
      </c>
    </row>
    <row r="29" spans="1:5" hidden="1" x14ac:dyDescent="0.25">
      <c r="A29" t="s">
        <v>128</v>
      </c>
      <c r="B29" s="22">
        <v>440393</v>
      </c>
      <c r="D29" t="s">
        <v>271</v>
      </c>
      <c r="E29">
        <v>170979</v>
      </c>
    </row>
    <row r="30" spans="1:5" hidden="1" x14ac:dyDescent="0.25">
      <c r="A30" t="s">
        <v>128</v>
      </c>
      <c r="B30" s="22">
        <v>221754</v>
      </c>
      <c r="D30" t="s">
        <v>272</v>
      </c>
      <c r="E30">
        <v>181680</v>
      </c>
    </row>
    <row r="31" spans="1:5" hidden="1" x14ac:dyDescent="0.25">
      <c r="A31" t="s">
        <v>128</v>
      </c>
      <c r="B31" s="22">
        <v>147049</v>
      </c>
      <c r="D31" t="s">
        <v>273</v>
      </c>
      <c r="E31">
        <v>627852</v>
      </c>
    </row>
    <row r="32" spans="1:5" hidden="1" x14ac:dyDescent="0.25">
      <c r="A32" t="s">
        <v>128</v>
      </c>
      <c r="B32" s="22">
        <v>73301</v>
      </c>
      <c r="D32" t="s">
        <v>274</v>
      </c>
      <c r="E32">
        <v>240085</v>
      </c>
    </row>
    <row r="33" spans="1:5" hidden="1" x14ac:dyDescent="0.25">
      <c r="A33" t="s">
        <v>128</v>
      </c>
      <c r="B33" s="22">
        <v>36873</v>
      </c>
      <c r="D33" t="s">
        <v>275</v>
      </c>
      <c r="E33">
        <v>469566</v>
      </c>
    </row>
    <row r="34" spans="1:5" hidden="1" x14ac:dyDescent="0.25">
      <c r="A34" t="s">
        <v>128</v>
      </c>
      <c r="B34" s="22">
        <v>321815</v>
      </c>
      <c r="D34" t="s">
        <v>276</v>
      </c>
      <c r="E34">
        <v>924807</v>
      </c>
    </row>
    <row r="35" spans="1:5" hidden="1" x14ac:dyDescent="0.25">
      <c r="A35" t="s">
        <v>128</v>
      </c>
      <c r="B35" s="22">
        <v>59005</v>
      </c>
      <c r="D35" t="s">
        <v>277</v>
      </c>
      <c r="E35">
        <v>1553732</v>
      </c>
    </row>
    <row r="36" spans="1:5" hidden="1" x14ac:dyDescent="0.25">
      <c r="A36" t="s">
        <v>128</v>
      </c>
      <c r="B36" s="22">
        <v>344647</v>
      </c>
      <c r="D36" t="s">
        <v>278</v>
      </c>
      <c r="E36">
        <v>1100306</v>
      </c>
    </row>
    <row r="37" spans="1:5" hidden="1" x14ac:dyDescent="0.25">
      <c r="A37" t="s">
        <v>128</v>
      </c>
      <c r="B37" s="22">
        <v>342292</v>
      </c>
      <c r="D37" t="s">
        <v>279</v>
      </c>
      <c r="E37">
        <v>163679</v>
      </c>
    </row>
    <row r="38" spans="1:5" hidden="1" x14ac:dyDescent="0.25">
      <c r="A38" t="s">
        <v>128</v>
      </c>
      <c r="B38" s="22">
        <v>598035</v>
      </c>
      <c r="D38" t="s">
        <v>280</v>
      </c>
      <c r="E38">
        <v>200000</v>
      </c>
    </row>
    <row r="39" spans="1:5" hidden="1" x14ac:dyDescent="0.25">
      <c r="A39" t="s">
        <v>128</v>
      </c>
      <c r="B39" s="22">
        <v>307669</v>
      </c>
      <c r="D39" t="s">
        <v>281</v>
      </c>
      <c r="E39">
        <v>2405782.27</v>
      </c>
    </row>
    <row r="40" spans="1:5" hidden="1" x14ac:dyDescent="0.25">
      <c r="A40" t="s">
        <v>128</v>
      </c>
      <c r="B40" s="22">
        <v>772146</v>
      </c>
      <c r="D40" t="s">
        <v>282</v>
      </c>
      <c r="E40">
        <v>1161351</v>
      </c>
    </row>
    <row r="41" spans="1:5" hidden="1" x14ac:dyDescent="0.25">
      <c r="A41" t="s">
        <v>128</v>
      </c>
      <c r="B41" s="22">
        <v>218322</v>
      </c>
      <c r="D41" t="s">
        <v>283</v>
      </c>
      <c r="E41">
        <v>24964</v>
      </c>
    </row>
    <row r="42" spans="1:5" hidden="1" x14ac:dyDescent="0.25">
      <c r="A42" t="s">
        <v>128</v>
      </c>
      <c r="B42" s="22">
        <v>139793</v>
      </c>
      <c r="D42" t="s">
        <v>284</v>
      </c>
      <c r="E42">
        <v>835937.33</v>
      </c>
    </row>
    <row r="43" spans="1:5" hidden="1" x14ac:dyDescent="0.25">
      <c r="A43" t="s">
        <v>128</v>
      </c>
      <c r="B43" s="22">
        <v>76685</v>
      </c>
      <c r="D43" t="s">
        <v>285</v>
      </c>
      <c r="E43">
        <v>2486218</v>
      </c>
    </row>
    <row r="44" spans="1:5" hidden="1" x14ac:dyDescent="0.25">
      <c r="A44" t="s">
        <v>128</v>
      </c>
      <c r="B44" s="22">
        <v>172587</v>
      </c>
      <c r="D44" t="s">
        <v>286</v>
      </c>
      <c r="E44">
        <v>900756</v>
      </c>
    </row>
    <row r="45" spans="1:5" hidden="1" x14ac:dyDescent="0.25">
      <c r="A45" t="s">
        <v>128</v>
      </c>
      <c r="B45" s="22">
        <v>599343</v>
      </c>
      <c r="D45" t="s">
        <v>287</v>
      </c>
      <c r="E45">
        <v>659117</v>
      </c>
    </row>
    <row r="46" spans="1:5" hidden="1" x14ac:dyDescent="0.25">
      <c r="A46" t="s">
        <v>128</v>
      </c>
      <c r="B46" s="22">
        <v>175902</v>
      </c>
      <c r="D46" t="s">
        <v>288</v>
      </c>
      <c r="E46">
        <v>470563</v>
      </c>
    </row>
    <row r="47" spans="1:5" hidden="1" x14ac:dyDescent="0.25">
      <c r="A47" t="s">
        <v>128</v>
      </c>
      <c r="B47" s="22">
        <v>149080</v>
      </c>
      <c r="D47" t="s">
        <v>289</v>
      </c>
      <c r="E47">
        <v>2293618</v>
      </c>
    </row>
    <row r="48" spans="1:5" x14ac:dyDescent="0.25">
      <c r="A48" t="s">
        <v>251</v>
      </c>
      <c r="B48" s="22">
        <v>5477666</v>
      </c>
      <c r="D48" t="s">
        <v>290</v>
      </c>
      <c r="E48">
        <v>1712052</v>
      </c>
    </row>
    <row r="49" spans="1:2" hidden="1" x14ac:dyDescent="0.25">
      <c r="A49" t="s">
        <v>40</v>
      </c>
      <c r="B49" s="22">
        <v>693635</v>
      </c>
    </row>
    <row r="50" spans="1:2" x14ac:dyDescent="0.25">
      <c r="A50" t="s">
        <v>252</v>
      </c>
      <c r="B50" s="22">
        <v>693635</v>
      </c>
    </row>
    <row r="51" spans="1:2" hidden="1" x14ac:dyDescent="0.25">
      <c r="A51" t="s">
        <v>233</v>
      </c>
      <c r="B51" s="22">
        <v>75103</v>
      </c>
    </row>
    <row r="52" spans="1:2" x14ac:dyDescent="0.25">
      <c r="A52" t="s">
        <v>253</v>
      </c>
      <c r="B52" s="22">
        <v>75103</v>
      </c>
    </row>
    <row r="53" spans="1:2" hidden="1" x14ac:dyDescent="0.25">
      <c r="A53" t="s">
        <v>49</v>
      </c>
      <c r="B53" s="22">
        <v>957814.25</v>
      </c>
    </row>
    <row r="54" spans="1:2" x14ac:dyDescent="0.25">
      <c r="A54" t="s">
        <v>254</v>
      </c>
      <c r="B54" s="22">
        <v>957814.25</v>
      </c>
    </row>
    <row r="55" spans="1:2" hidden="1" x14ac:dyDescent="0.25">
      <c r="A55" t="s">
        <v>86</v>
      </c>
      <c r="B55" s="22">
        <v>133148</v>
      </c>
    </row>
    <row r="56" spans="1:2" x14ac:dyDescent="0.25">
      <c r="A56" t="s">
        <v>255</v>
      </c>
      <c r="B56" s="22">
        <v>133148</v>
      </c>
    </row>
    <row r="57" spans="1:2" hidden="1" x14ac:dyDescent="0.25">
      <c r="A57" t="s">
        <v>164</v>
      </c>
      <c r="B57" s="22">
        <v>83797</v>
      </c>
    </row>
    <row r="58" spans="1:2" hidden="1" x14ac:dyDescent="0.25">
      <c r="A58" t="s">
        <v>164</v>
      </c>
      <c r="B58" s="22">
        <v>911547</v>
      </c>
    </row>
    <row r="59" spans="1:2" hidden="1" x14ac:dyDescent="0.25">
      <c r="A59" t="s">
        <v>164</v>
      </c>
      <c r="B59" s="22">
        <v>135600</v>
      </c>
    </row>
    <row r="60" spans="1:2" hidden="1" x14ac:dyDescent="0.25">
      <c r="A60" t="s">
        <v>164</v>
      </c>
      <c r="B60" s="22">
        <v>109861</v>
      </c>
    </row>
    <row r="61" spans="1:2" hidden="1" x14ac:dyDescent="0.25">
      <c r="A61" t="s">
        <v>164</v>
      </c>
      <c r="B61" s="22">
        <v>169751</v>
      </c>
    </row>
    <row r="62" spans="1:2" hidden="1" x14ac:dyDescent="0.25">
      <c r="A62" t="s">
        <v>164</v>
      </c>
      <c r="B62" s="22">
        <v>420751</v>
      </c>
    </row>
    <row r="63" spans="1:2" x14ac:dyDescent="0.25">
      <c r="A63" t="s">
        <v>256</v>
      </c>
      <c r="B63" s="22">
        <v>1831307</v>
      </c>
    </row>
    <row r="64" spans="1:2" hidden="1" x14ac:dyDescent="0.25">
      <c r="A64" t="s">
        <v>36</v>
      </c>
      <c r="B64" s="22">
        <v>3952032</v>
      </c>
    </row>
    <row r="65" spans="1:2" x14ac:dyDescent="0.25">
      <c r="A65" t="s">
        <v>257</v>
      </c>
      <c r="B65" s="22">
        <v>3952032</v>
      </c>
    </row>
    <row r="66" spans="1:2" hidden="1" x14ac:dyDescent="0.25">
      <c r="A66" t="s">
        <v>88</v>
      </c>
      <c r="B66" s="22">
        <v>1188028</v>
      </c>
    </row>
    <row r="67" spans="1:2" hidden="1" x14ac:dyDescent="0.25">
      <c r="A67" t="s">
        <v>88</v>
      </c>
      <c r="B67" s="22">
        <v>113502</v>
      </c>
    </row>
    <row r="68" spans="1:2" hidden="1" x14ac:dyDescent="0.25">
      <c r="A68" t="s">
        <v>88</v>
      </c>
      <c r="B68" s="22">
        <v>167827</v>
      </c>
    </row>
    <row r="69" spans="1:2" x14ac:dyDescent="0.25">
      <c r="A69" t="s">
        <v>258</v>
      </c>
      <c r="B69" s="22">
        <v>1469357</v>
      </c>
    </row>
    <row r="70" spans="1:2" hidden="1" x14ac:dyDescent="0.25">
      <c r="A70" t="s">
        <v>203</v>
      </c>
      <c r="B70" s="22">
        <v>1201267</v>
      </c>
    </row>
    <row r="71" spans="1:2" x14ac:dyDescent="0.25">
      <c r="A71" t="s">
        <v>259</v>
      </c>
      <c r="B71" s="22">
        <v>1201267</v>
      </c>
    </row>
    <row r="72" spans="1:2" hidden="1" x14ac:dyDescent="0.25">
      <c r="A72" t="s">
        <v>180</v>
      </c>
      <c r="B72" s="22">
        <v>46616.65</v>
      </c>
    </row>
    <row r="73" spans="1:2" hidden="1" x14ac:dyDescent="0.25">
      <c r="A73" t="s">
        <v>180</v>
      </c>
      <c r="B73" s="22">
        <v>54163.35</v>
      </c>
    </row>
    <row r="74" spans="1:2" hidden="1" x14ac:dyDescent="0.25">
      <c r="A74" t="s">
        <v>180</v>
      </c>
      <c r="B74" s="22">
        <v>120328.75</v>
      </c>
    </row>
    <row r="75" spans="1:2" x14ac:dyDescent="0.25">
      <c r="A75" t="s">
        <v>260</v>
      </c>
      <c r="B75" s="22">
        <v>221108.75</v>
      </c>
    </row>
    <row r="76" spans="1:2" hidden="1" x14ac:dyDescent="0.25">
      <c r="A76" t="s">
        <v>236</v>
      </c>
      <c r="B76" s="22">
        <v>765000</v>
      </c>
    </row>
    <row r="77" spans="1:2" x14ac:dyDescent="0.25">
      <c r="A77" t="s">
        <v>261</v>
      </c>
      <c r="B77" s="22">
        <v>765000</v>
      </c>
    </row>
    <row r="78" spans="1:2" hidden="1" x14ac:dyDescent="0.25">
      <c r="A78" t="s">
        <v>219</v>
      </c>
      <c r="B78" s="22">
        <v>445098</v>
      </c>
    </row>
    <row r="79" spans="1:2" x14ac:dyDescent="0.25">
      <c r="A79" t="s">
        <v>262</v>
      </c>
      <c r="B79" s="22">
        <v>445098</v>
      </c>
    </row>
    <row r="80" spans="1:2" hidden="1" x14ac:dyDescent="0.25">
      <c r="A80" t="s">
        <v>190</v>
      </c>
      <c r="B80" s="22">
        <v>488287</v>
      </c>
    </row>
    <row r="81" spans="1:2" x14ac:dyDescent="0.25">
      <c r="A81" t="s">
        <v>263</v>
      </c>
      <c r="B81" s="22">
        <v>488287</v>
      </c>
    </row>
    <row r="82" spans="1:2" hidden="1" x14ac:dyDescent="0.25">
      <c r="A82" t="s">
        <v>46</v>
      </c>
      <c r="B82" s="22">
        <v>2201546.5</v>
      </c>
    </row>
    <row r="83" spans="1:2" x14ac:dyDescent="0.25">
      <c r="A83" t="s">
        <v>264</v>
      </c>
      <c r="B83" s="22">
        <v>2201546.5</v>
      </c>
    </row>
    <row r="84" spans="1:2" hidden="1" x14ac:dyDescent="0.25">
      <c r="A84" t="s">
        <v>28</v>
      </c>
      <c r="B84" s="22">
        <v>161463</v>
      </c>
    </row>
    <row r="85" spans="1:2" x14ac:dyDescent="0.25">
      <c r="A85" t="s">
        <v>265</v>
      </c>
      <c r="B85" s="22">
        <v>161463</v>
      </c>
    </row>
    <row r="86" spans="1:2" hidden="1" x14ac:dyDescent="0.25">
      <c r="A86" t="s">
        <v>59</v>
      </c>
      <c r="B86" s="22">
        <v>367700</v>
      </c>
    </row>
    <row r="87" spans="1:2" hidden="1" x14ac:dyDescent="0.25">
      <c r="A87" t="s">
        <v>59</v>
      </c>
      <c r="B87" s="22">
        <v>423160</v>
      </c>
    </row>
    <row r="88" spans="1:2" hidden="1" x14ac:dyDescent="0.25">
      <c r="A88" t="s">
        <v>59</v>
      </c>
      <c r="B88" s="22">
        <v>330070</v>
      </c>
    </row>
    <row r="89" spans="1:2" hidden="1" x14ac:dyDescent="0.25">
      <c r="A89" t="s">
        <v>59</v>
      </c>
      <c r="B89" s="22">
        <v>101271</v>
      </c>
    </row>
    <row r="90" spans="1:2" hidden="1" x14ac:dyDescent="0.25">
      <c r="A90" t="s">
        <v>59</v>
      </c>
      <c r="B90" s="22">
        <v>72840</v>
      </c>
    </row>
    <row r="91" spans="1:2" hidden="1" x14ac:dyDescent="0.25">
      <c r="A91" t="s">
        <v>59</v>
      </c>
      <c r="B91" s="22">
        <v>43141</v>
      </c>
    </row>
    <row r="92" spans="1:2" hidden="1" x14ac:dyDescent="0.25">
      <c r="A92" t="s">
        <v>59</v>
      </c>
      <c r="B92" s="22">
        <v>206169</v>
      </c>
    </row>
    <row r="93" spans="1:2" hidden="1" x14ac:dyDescent="0.25">
      <c r="A93" t="s">
        <v>59</v>
      </c>
      <c r="B93" s="22">
        <v>55819</v>
      </c>
    </row>
    <row r="94" spans="1:2" hidden="1" x14ac:dyDescent="0.25">
      <c r="A94" t="s">
        <v>59</v>
      </c>
      <c r="B94" s="22">
        <v>65337</v>
      </c>
    </row>
    <row r="95" spans="1:2" hidden="1" x14ac:dyDescent="0.25">
      <c r="A95" t="s">
        <v>59</v>
      </c>
      <c r="B95" s="22">
        <v>92639</v>
      </c>
    </row>
    <row r="96" spans="1:2" hidden="1" x14ac:dyDescent="0.25">
      <c r="A96" t="s">
        <v>59</v>
      </c>
      <c r="B96" s="22">
        <v>54390</v>
      </c>
    </row>
    <row r="97" spans="1:2" x14ac:dyDescent="0.25">
      <c r="A97" t="s">
        <v>266</v>
      </c>
      <c r="B97" s="22">
        <v>1812536</v>
      </c>
    </row>
    <row r="98" spans="1:2" hidden="1" x14ac:dyDescent="0.25">
      <c r="A98" t="s">
        <v>209</v>
      </c>
      <c r="B98" s="22">
        <v>23833</v>
      </c>
    </row>
    <row r="99" spans="1:2" hidden="1" x14ac:dyDescent="0.25">
      <c r="A99" t="s">
        <v>209</v>
      </c>
      <c r="B99" s="22">
        <v>13236</v>
      </c>
    </row>
    <row r="100" spans="1:2" hidden="1" x14ac:dyDescent="0.25">
      <c r="A100" t="s">
        <v>209</v>
      </c>
      <c r="B100" s="22">
        <v>54482</v>
      </c>
    </row>
    <row r="101" spans="1:2" hidden="1" x14ac:dyDescent="0.25">
      <c r="A101" t="s">
        <v>209</v>
      </c>
      <c r="B101" s="22">
        <v>28734</v>
      </c>
    </row>
    <row r="102" spans="1:2" hidden="1" x14ac:dyDescent="0.25">
      <c r="A102" t="s">
        <v>209</v>
      </c>
      <c r="B102" s="22">
        <v>27334</v>
      </c>
    </row>
    <row r="103" spans="1:2" hidden="1" x14ac:dyDescent="0.25">
      <c r="A103" t="s">
        <v>209</v>
      </c>
      <c r="B103" s="22">
        <v>43312</v>
      </c>
    </row>
    <row r="104" spans="1:2" hidden="1" x14ac:dyDescent="0.25">
      <c r="A104" t="s">
        <v>209</v>
      </c>
      <c r="B104" s="22">
        <v>74285</v>
      </c>
    </row>
    <row r="105" spans="1:2" hidden="1" x14ac:dyDescent="0.25">
      <c r="A105" t="s">
        <v>209</v>
      </c>
      <c r="B105" s="22">
        <v>70002</v>
      </c>
    </row>
    <row r="106" spans="1:2" x14ac:dyDescent="0.25">
      <c r="A106" t="s">
        <v>267</v>
      </c>
      <c r="B106" s="22">
        <v>335218</v>
      </c>
    </row>
    <row r="107" spans="1:2" hidden="1" x14ac:dyDescent="0.25">
      <c r="A107" t="s">
        <v>175</v>
      </c>
      <c r="B107" s="22">
        <v>779492</v>
      </c>
    </row>
    <row r="108" spans="1:2" x14ac:dyDescent="0.25">
      <c r="A108" t="s">
        <v>268</v>
      </c>
      <c r="B108" s="22">
        <v>779492</v>
      </c>
    </row>
    <row r="109" spans="1:2" hidden="1" x14ac:dyDescent="0.25">
      <c r="A109" t="s">
        <v>217</v>
      </c>
      <c r="B109" s="22">
        <v>314587</v>
      </c>
    </row>
    <row r="110" spans="1:2" x14ac:dyDescent="0.25">
      <c r="A110" t="s">
        <v>269</v>
      </c>
      <c r="B110" s="22">
        <v>314587</v>
      </c>
    </row>
    <row r="111" spans="1:2" hidden="1" x14ac:dyDescent="0.25">
      <c r="A111" t="s">
        <v>213</v>
      </c>
      <c r="B111" s="22">
        <v>257680</v>
      </c>
    </row>
    <row r="112" spans="1:2" hidden="1" x14ac:dyDescent="0.25">
      <c r="A112" t="s">
        <v>213</v>
      </c>
      <c r="B112" s="22">
        <v>170979</v>
      </c>
    </row>
    <row r="113" spans="1:2" x14ac:dyDescent="0.25">
      <c r="A113" t="s">
        <v>270</v>
      </c>
      <c r="B113" s="22">
        <v>428659</v>
      </c>
    </row>
    <row r="114" spans="1:2" hidden="1" x14ac:dyDescent="0.25">
      <c r="A114" t="s">
        <v>216</v>
      </c>
      <c r="B114" s="22">
        <v>170979</v>
      </c>
    </row>
    <row r="115" spans="1:2" x14ac:dyDescent="0.25">
      <c r="A115" t="s">
        <v>271</v>
      </c>
      <c r="B115" s="22">
        <v>170979</v>
      </c>
    </row>
    <row r="116" spans="1:2" hidden="1" x14ac:dyDescent="0.25">
      <c r="A116" t="s">
        <v>159</v>
      </c>
      <c r="B116" s="22">
        <v>181680</v>
      </c>
    </row>
    <row r="117" spans="1:2" x14ac:dyDescent="0.25">
      <c r="A117" t="s">
        <v>272</v>
      </c>
      <c r="B117" s="22">
        <v>181680</v>
      </c>
    </row>
    <row r="118" spans="1:2" hidden="1" x14ac:dyDescent="0.25">
      <c r="A118" t="s">
        <v>196</v>
      </c>
      <c r="B118" s="22">
        <v>178814</v>
      </c>
    </row>
    <row r="119" spans="1:2" hidden="1" x14ac:dyDescent="0.25">
      <c r="A119" t="s">
        <v>196</v>
      </c>
      <c r="B119" s="22">
        <v>198928</v>
      </c>
    </row>
    <row r="120" spans="1:2" hidden="1" x14ac:dyDescent="0.25">
      <c r="A120" t="s">
        <v>196</v>
      </c>
      <c r="B120" s="22">
        <v>36394</v>
      </c>
    </row>
    <row r="121" spans="1:2" hidden="1" x14ac:dyDescent="0.25">
      <c r="A121" t="s">
        <v>196</v>
      </c>
      <c r="B121" s="22">
        <v>213716</v>
      </c>
    </row>
    <row r="122" spans="1:2" x14ac:dyDescent="0.25">
      <c r="A122" t="s">
        <v>273</v>
      </c>
      <c r="B122" s="22">
        <v>627852</v>
      </c>
    </row>
    <row r="123" spans="1:2" hidden="1" x14ac:dyDescent="0.25">
      <c r="A123" t="s">
        <v>222</v>
      </c>
      <c r="B123" s="22">
        <v>43148</v>
      </c>
    </row>
    <row r="124" spans="1:2" hidden="1" x14ac:dyDescent="0.25">
      <c r="A124" t="s">
        <v>222</v>
      </c>
      <c r="B124" s="22">
        <v>80687</v>
      </c>
    </row>
    <row r="125" spans="1:2" hidden="1" x14ac:dyDescent="0.25">
      <c r="A125" t="s">
        <v>222</v>
      </c>
      <c r="B125" s="22">
        <v>116250</v>
      </c>
    </row>
    <row r="126" spans="1:2" x14ac:dyDescent="0.25">
      <c r="A126" t="s">
        <v>274</v>
      </c>
      <c r="B126" s="22">
        <v>240085</v>
      </c>
    </row>
    <row r="127" spans="1:2" hidden="1" x14ac:dyDescent="0.25">
      <c r="A127" t="s">
        <v>220</v>
      </c>
      <c r="B127" s="22">
        <v>212375</v>
      </c>
    </row>
    <row r="128" spans="1:2" hidden="1" x14ac:dyDescent="0.25">
      <c r="A128" t="s">
        <v>220</v>
      </c>
      <c r="B128" s="22">
        <v>150466</v>
      </c>
    </row>
    <row r="129" spans="1:2" hidden="1" x14ac:dyDescent="0.25">
      <c r="A129" t="s">
        <v>220</v>
      </c>
      <c r="B129" s="22">
        <v>106725</v>
      </c>
    </row>
    <row r="130" spans="1:2" x14ac:dyDescent="0.25">
      <c r="A130" t="s">
        <v>275</v>
      </c>
      <c r="B130" s="22">
        <v>469566</v>
      </c>
    </row>
    <row r="131" spans="1:2" hidden="1" x14ac:dyDescent="0.25">
      <c r="A131" t="s">
        <v>231</v>
      </c>
      <c r="B131" s="22">
        <v>924807</v>
      </c>
    </row>
    <row r="132" spans="1:2" x14ac:dyDescent="0.25">
      <c r="A132" t="s">
        <v>276</v>
      </c>
      <c r="B132" s="22">
        <v>924807</v>
      </c>
    </row>
    <row r="133" spans="1:2" hidden="1" x14ac:dyDescent="0.25">
      <c r="A133" t="s">
        <v>112</v>
      </c>
      <c r="B133" s="22">
        <v>209940</v>
      </c>
    </row>
    <row r="134" spans="1:2" hidden="1" x14ac:dyDescent="0.25">
      <c r="A134" t="s">
        <v>112</v>
      </c>
      <c r="B134" s="22">
        <v>470193</v>
      </c>
    </row>
    <row r="135" spans="1:2" hidden="1" x14ac:dyDescent="0.25">
      <c r="A135" t="s">
        <v>112</v>
      </c>
      <c r="B135" s="22">
        <v>217432</v>
      </c>
    </row>
    <row r="136" spans="1:2" hidden="1" x14ac:dyDescent="0.25">
      <c r="A136" t="s">
        <v>112</v>
      </c>
      <c r="B136" s="22">
        <v>140032</v>
      </c>
    </row>
    <row r="137" spans="1:2" hidden="1" x14ac:dyDescent="0.25">
      <c r="A137" t="s">
        <v>112</v>
      </c>
      <c r="B137" s="22">
        <v>516135</v>
      </c>
    </row>
    <row r="138" spans="1:2" x14ac:dyDescent="0.25">
      <c r="A138" t="s">
        <v>277</v>
      </c>
      <c r="B138" s="22">
        <v>1553732</v>
      </c>
    </row>
    <row r="139" spans="1:2" hidden="1" x14ac:dyDescent="0.25">
      <c r="A139" t="s">
        <v>124</v>
      </c>
      <c r="B139" s="22">
        <v>21761</v>
      </c>
    </row>
    <row r="140" spans="1:2" hidden="1" x14ac:dyDescent="0.25">
      <c r="A140" t="s">
        <v>124</v>
      </c>
      <c r="B140" s="22">
        <v>20733</v>
      </c>
    </row>
    <row r="141" spans="1:2" hidden="1" x14ac:dyDescent="0.25">
      <c r="A141" t="s">
        <v>124</v>
      </c>
      <c r="B141" s="22">
        <v>21761</v>
      </c>
    </row>
    <row r="142" spans="1:2" hidden="1" x14ac:dyDescent="0.25">
      <c r="A142" t="s">
        <v>124</v>
      </c>
      <c r="B142" s="22">
        <v>95247</v>
      </c>
    </row>
    <row r="143" spans="1:2" hidden="1" x14ac:dyDescent="0.25">
      <c r="A143" t="s">
        <v>124</v>
      </c>
      <c r="B143" s="22">
        <v>22754</v>
      </c>
    </row>
    <row r="144" spans="1:2" hidden="1" x14ac:dyDescent="0.25">
      <c r="A144" t="s">
        <v>124</v>
      </c>
      <c r="B144" s="22">
        <v>47643</v>
      </c>
    </row>
    <row r="145" spans="1:2" hidden="1" x14ac:dyDescent="0.25">
      <c r="A145" t="s">
        <v>124</v>
      </c>
      <c r="B145" s="22">
        <v>19178</v>
      </c>
    </row>
    <row r="146" spans="1:2" hidden="1" x14ac:dyDescent="0.25">
      <c r="A146" t="s">
        <v>124</v>
      </c>
      <c r="B146" s="22">
        <v>76541</v>
      </c>
    </row>
    <row r="147" spans="1:2" hidden="1" x14ac:dyDescent="0.25">
      <c r="A147" t="s">
        <v>124</v>
      </c>
      <c r="B147" s="22">
        <v>112133</v>
      </c>
    </row>
    <row r="148" spans="1:2" hidden="1" x14ac:dyDescent="0.25">
      <c r="A148" t="s">
        <v>124</v>
      </c>
      <c r="B148" s="22">
        <v>35797</v>
      </c>
    </row>
    <row r="149" spans="1:2" hidden="1" x14ac:dyDescent="0.25">
      <c r="A149" t="s">
        <v>124</v>
      </c>
      <c r="B149" s="22">
        <v>80227</v>
      </c>
    </row>
    <row r="150" spans="1:2" hidden="1" x14ac:dyDescent="0.25">
      <c r="A150" t="s">
        <v>124</v>
      </c>
      <c r="B150" s="22">
        <v>141416</v>
      </c>
    </row>
    <row r="151" spans="1:2" hidden="1" x14ac:dyDescent="0.25">
      <c r="A151" t="s">
        <v>124</v>
      </c>
      <c r="B151" s="22">
        <v>22845</v>
      </c>
    </row>
    <row r="152" spans="1:2" hidden="1" x14ac:dyDescent="0.25">
      <c r="A152" t="s">
        <v>124</v>
      </c>
      <c r="B152" s="22">
        <v>148615</v>
      </c>
    </row>
    <row r="153" spans="1:2" hidden="1" x14ac:dyDescent="0.25">
      <c r="A153" t="s">
        <v>124</v>
      </c>
      <c r="B153" s="22">
        <v>121944</v>
      </c>
    </row>
    <row r="154" spans="1:2" hidden="1" x14ac:dyDescent="0.25">
      <c r="A154" t="s">
        <v>124</v>
      </c>
      <c r="B154" s="22">
        <v>35624</v>
      </c>
    </row>
    <row r="155" spans="1:2" hidden="1" x14ac:dyDescent="0.25">
      <c r="A155" t="s">
        <v>124</v>
      </c>
      <c r="B155" s="22">
        <v>76087</v>
      </c>
    </row>
    <row r="156" spans="1:2" x14ac:dyDescent="0.25">
      <c r="A156" t="s">
        <v>278</v>
      </c>
      <c r="B156" s="22">
        <v>1100306</v>
      </c>
    </row>
    <row r="157" spans="1:2" hidden="1" x14ac:dyDescent="0.25">
      <c r="A157" t="s">
        <v>55</v>
      </c>
      <c r="B157" s="22">
        <v>19725</v>
      </c>
    </row>
    <row r="158" spans="1:2" hidden="1" x14ac:dyDescent="0.25">
      <c r="A158" t="s">
        <v>55</v>
      </c>
      <c r="B158" s="22">
        <v>5875</v>
      </c>
    </row>
    <row r="159" spans="1:2" hidden="1" x14ac:dyDescent="0.25">
      <c r="A159" t="s">
        <v>55</v>
      </c>
      <c r="B159" s="22">
        <v>18829</v>
      </c>
    </row>
    <row r="160" spans="1:2" hidden="1" x14ac:dyDescent="0.25">
      <c r="A160" t="s">
        <v>55</v>
      </c>
      <c r="B160" s="22">
        <v>17155</v>
      </c>
    </row>
    <row r="161" spans="1:2" hidden="1" x14ac:dyDescent="0.25">
      <c r="A161" t="s">
        <v>55</v>
      </c>
      <c r="B161" s="22">
        <v>23695</v>
      </c>
    </row>
    <row r="162" spans="1:2" hidden="1" x14ac:dyDescent="0.25">
      <c r="A162" t="s">
        <v>55</v>
      </c>
      <c r="B162" s="22">
        <v>78400</v>
      </c>
    </row>
    <row r="163" spans="1:2" x14ac:dyDescent="0.25">
      <c r="A163" t="s">
        <v>279</v>
      </c>
      <c r="B163" s="22">
        <v>163679</v>
      </c>
    </row>
    <row r="164" spans="1:2" hidden="1" x14ac:dyDescent="0.25">
      <c r="A164" t="s">
        <v>43</v>
      </c>
      <c r="B164" s="22">
        <v>200000</v>
      </c>
    </row>
    <row r="165" spans="1:2" x14ac:dyDescent="0.25">
      <c r="A165" t="s">
        <v>280</v>
      </c>
      <c r="B165" s="22">
        <v>200000</v>
      </c>
    </row>
    <row r="166" spans="1:2" hidden="1" x14ac:dyDescent="0.25">
      <c r="A166" t="s">
        <v>92</v>
      </c>
      <c r="B166" s="22">
        <v>613459</v>
      </c>
    </row>
    <row r="167" spans="1:2" hidden="1" x14ac:dyDescent="0.25">
      <c r="A167" t="s">
        <v>92</v>
      </c>
      <c r="B167" s="22">
        <v>314230.27</v>
      </c>
    </row>
    <row r="168" spans="1:2" hidden="1" x14ac:dyDescent="0.25">
      <c r="A168" t="s">
        <v>92</v>
      </c>
      <c r="B168" s="22">
        <v>627259</v>
      </c>
    </row>
    <row r="169" spans="1:2" hidden="1" x14ac:dyDescent="0.25">
      <c r="A169" t="s">
        <v>92</v>
      </c>
      <c r="B169" s="22">
        <v>850834</v>
      </c>
    </row>
    <row r="170" spans="1:2" x14ac:dyDescent="0.25">
      <c r="A170" t="s">
        <v>281</v>
      </c>
      <c r="B170" s="22">
        <v>2405782.27</v>
      </c>
    </row>
    <row r="171" spans="1:2" hidden="1" x14ac:dyDescent="0.25">
      <c r="A171" t="s">
        <v>120</v>
      </c>
      <c r="B171" s="22">
        <v>238001</v>
      </c>
    </row>
    <row r="172" spans="1:2" hidden="1" x14ac:dyDescent="0.25">
      <c r="A172" t="s">
        <v>120</v>
      </c>
      <c r="B172" s="22">
        <v>366725</v>
      </c>
    </row>
    <row r="173" spans="1:2" hidden="1" x14ac:dyDescent="0.25">
      <c r="A173" t="s">
        <v>120</v>
      </c>
      <c r="B173" s="22">
        <v>206682</v>
      </c>
    </row>
    <row r="174" spans="1:2" hidden="1" x14ac:dyDescent="0.25">
      <c r="A174" t="s">
        <v>120</v>
      </c>
      <c r="B174" s="22">
        <v>349943</v>
      </c>
    </row>
    <row r="175" spans="1:2" x14ac:dyDescent="0.25">
      <c r="A175" t="s">
        <v>282</v>
      </c>
      <c r="B175" s="22">
        <v>1161351</v>
      </c>
    </row>
    <row r="176" spans="1:2" hidden="1" x14ac:dyDescent="0.25">
      <c r="A176" t="s">
        <v>156</v>
      </c>
      <c r="B176" s="22">
        <v>24964</v>
      </c>
    </row>
    <row r="177" spans="1:2" x14ac:dyDescent="0.25">
      <c r="A177" t="s">
        <v>283</v>
      </c>
      <c r="B177" s="22">
        <v>24964</v>
      </c>
    </row>
    <row r="178" spans="1:2" hidden="1" x14ac:dyDescent="0.25">
      <c r="A178" t="s">
        <v>184</v>
      </c>
      <c r="B178" s="22">
        <v>171700.6</v>
      </c>
    </row>
    <row r="179" spans="1:2" hidden="1" x14ac:dyDescent="0.25">
      <c r="A179" t="s">
        <v>184</v>
      </c>
      <c r="B179" s="22">
        <v>108481.13</v>
      </c>
    </row>
    <row r="180" spans="1:2" hidden="1" x14ac:dyDescent="0.25">
      <c r="A180" t="s">
        <v>184</v>
      </c>
      <c r="B180" s="22">
        <v>57843.5</v>
      </c>
    </row>
    <row r="181" spans="1:2" hidden="1" x14ac:dyDescent="0.25">
      <c r="A181" t="s">
        <v>184</v>
      </c>
      <c r="B181" s="22">
        <v>25702.5</v>
      </c>
    </row>
    <row r="182" spans="1:2" hidden="1" x14ac:dyDescent="0.25">
      <c r="A182" t="s">
        <v>184</v>
      </c>
      <c r="B182" s="22">
        <v>171700.6</v>
      </c>
    </row>
    <row r="183" spans="1:2" hidden="1" x14ac:dyDescent="0.25">
      <c r="A183" t="s">
        <v>184</v>
      </c>
      <c r="B183" s="22">
        <v>216963</v>
      </c>
    </row>
    <row r="184" spans="1:2" hidden="1" x14ac:dyDescent="0.25">
      <c r="A184" t="s">
        <v>184</v>
      </c>
      <c r="B184" s="22">
        <v>57843.5</v>
      </c>
    </row>
    <row r="185" spans="1:2" hidden="1" x14ac:dyDescent="0.25">
      <c r="A185" t="s">
        <v>184</v>
      </c>
      <c r="B185" s="22">
        <v>25702.5</v>
      </c>
    </row>
    <row r="186" spans="1:2" x14ac:dyDescent="0.25">
      <c r="A186" t="s">
        <v>284</v>
      </c>
      <c r="B186" s="22">
        <v>835937.33</v>
      </c>
    </row>
    <row r="187" spans="1:2" hidden="1" x14ac:dyDescent="0.25">
      <c r="A187" t="s">
        <v>117</v>
      </c>
      <c r="B187" s="22">
        <v>1326693</v>
      </c>
    </row>
    <row r="188" spans="1:2" hidden="1" x14ac:dyDescent="0.25">
      <c r="A188" t="s">
        <v>117</v>
      </c>
      <c r="B188" s="22">
        <v>1159525</v>
      </c>
    </row>
    <row r="189" spans="1:2" x14ac:dyDescent="0.25">
      <c r="A189" t="s">
        <v>285</v>
      </c>
      <c r="B189" s="22">
        <v>2486218</v>
      </c>
    </row>
    <row r="190" spans="1:2" hidden="1" x14ac:dyDescent="0.25">
      <c r="A190" t="s">
        <v>161</v>
      </c>
      <c r="B190" s="22">
        <v>160427</v>
      </c>
    </row>
    <row r="191" spans="1:2" hidden="1" x14ac:dyDescent="0.25">
      <c r="A191" t="s">
        <v>161</v>
      </c>
      <c r="B191" s="22">
        <v>231772</v>
      </c>
    </row>
    <row r="192" spans="1:2" hidden="1" x14ac:dyDescent="0.25">
      <c r="A192" t="s">
        <v>161</v>
      </c>
      <c r="B192" s="22">
        <v>59974</v>
      </c>
    </row>
    <row r="193" spans="1:2" hidden="1" x14ac:dyDescent="0.25">
      <c r="A193" t="s">
        <v>161</v>
      </c>
      <c r="B193" s="22">
        <v>67978</v>
      </c>
    </row>
    <row r="194" spans="1:2" hidden="1" x14ac:dyDescent="0.25">
      <c r="A194" t="s">
        <v>161</v>
      </c>
      <c r="B194" s="22">
        <v>58022</v>
      </c>
    </row>
    <row r="195" spans="1:2" hidden="1" x14ac:dyDescent="0.25">
      <c r="A195" t="s">
        <v>161</v>
      </c>
      <c r="B195" s="22">
        <v>83322</v>
      </c>
    </row>
    <row r="196" spans="1:2" hidden="1" x14ac:dyDescent="0.25">
      <c r="A196" t="s">
        <v>161</v>
      </c>
      <c r="B196" s="22">
        <v>140889</v>
      </c>
    </row>
    <row r="197" spans="1:2" hidden="1" x14ac:dyDescent="0.25">
      <c r="A197" t="s">
        <v>161</v>
      </c>
      <c r="B197" s="22">
        <v>98372</v>
      </c>
    </row>
    <row r="198" spans="1:2" x14ac:dyDescent="0.25">
      <c r="A198" t="s">
        <v>286</v>
      </c>
      <c r="B198" s="22">
        <v>900756</v>
      </c>
    </row>
    <row r="199" spans="1:2" hidden="1" x14ac:dyDescent="0.25">
      <c r="A199" t="s">
        <v>177</v>
      </c>
      <c r="B199" s="22">
        <v>659117</v>
      </c>
    </row>
    <row r="200" spans="1:2" x14ac:dyDescent="0.25">
      <c r="A200" t="s">
        <v>287</v>
      </c>
      <c r="B200" s="22">
        <v>659117</v>
      </c>
    </row>
    <row r="201" spans="1:2" hidden="1" x14ac:dyDescent="0.25">
      <c r="A201" t="s">
        <v>51</v>
      </c>
      <c r="B201" s="22">
        <v>251026</v>
      </c>
    </row>
    <row r="202" spans="1:2" hidden="1" x14ac:dyDescent="0.25">
      <c r="A202" t="s">
        <v>51</v>
      </c>
      <c r="B202" s="22">
        <v>219537</v>
      </c>
    </row>
    <row r="203" spans="1:2" x14ac:dyDescent="0.25">
      <c r="A203" t="s">
        <v>288</v>
      </c>
      <c r="B203" s="22">
        <v>470563</v>
      </c>
    </row>
    <row r="204" spans="1:2" hidden="1" x14ac:dyDescent="0.25">
      <c r="A204" t="s">
        <v>179</v>
      </c>
      <c r="B204" s="22">
        <v>117689</v>
      </c>
    </row>
    <row r="205" spans="1:2" hidden="1" x14ac:dyDescent="0.25">
      <c r="A205" t="s">
        <v>179</v>
      </c>
      <c r="B205" s="22">
        <v>222292</v>
      </c>
    </row>
    <row r="206" spans="1:2" hidden="1" x14ac:dyDescent="0.25">
      <c r="A206" t="s">
        <v>179</v>
      </c>
      <c r="B206" s="22">
        <v>1953637</v>
      </c>
    </row>
    <row r="207" spans="1:2" x14ac:dyDescent="0.25">
      <c r="A207" t="s">
        <v>289</v>
      </c>
      <c r="B207" s="22">
        <v>2293618</v>
      </c>
    </row>
    <row r="208" spans="1:2" hidden="1" x14ac:dyDescent="0.25">
      <c r="A208" t="s">
        <v>12</v>
      </c>
      <c r="B208" s="22">
        <v>460880</v>
      </c>
    </row>
    <row r="209" spans="1:2" hidden="1" x14ac:dyDescent="0.25">
      <c r="A209" t="s">
        <v>12</v>
      </c>
      <c r="B209" s="22">
        <v>131533</v>
      </c>
    </row>
    <row r="210" spans="1:2" hidden="1" x14ac:dyDescent="0.25">
      <c r="A210" t="s">
        <v>12</v>
      </c>
      <c r="B210" s="22">
        <v>100571</v>
      </c>
    </row>
    <row r="211" spans="1:2" hidden="1" x14ac:dyDescent="0.25">
      <c r="A211" t="s">
        <v>12</v>
      </c>
      <c r="B211" s="22">
        <v>187844</v>
      </c>
    </row>
    <row r="212" spans="1:2" hidden="1" x14ac:dyDescent="0.25">
      <c r="A212" t="s">
        <v>12</v>
      </c>
      <c r="B212" s="22">
        <v>70480</v>
      </c>
    </row>
    <row r="213" spans="1:2" hidden="1" x14ac:dyDescent="0.25">
      <c r="A213" t="s">
        <v>12</v>
      </c>
      <c r="B213" s="22">
        <v>49365</v>
      </c>
    </row>
    <row r="214" spans="1:2" hidden="1" x14ac:dyDescent="0.25">
      <c r="A214" t="s">
        <v>12</v>
      </c>
      <c r="B214" s="22">
        <v>48600</v>
      </c>
    </row>
    <row r="215" spans="1:2" hidden="1" x14ac:dyDescent="0.25">
      <c r="A215" t="s">
        <v>12</v>
      </c>
      <c r="B215" s="22">
        <v>146564</v>
      </c>
    </row>
    <row r="216" spans="1:2" hidden="1" x14ac:dyDescent="0.25">
      <c r="A216" t="s">
        <v>12</v>
      </c>
      <c r="B216" s="22">
        <v>431500</v>
      </c>
    </row>
    <row r="217" spans="1:2" hidden="1" x14ac:dyDescent="0.25">
      <c r="A217" t="s">
        <v>12</v>
      </c>
      <c r="B217" s="22">
        <v>84715</v>
      </c>
    </row>
    <row r="218" spans="1:2" x14ac:dyDescent="0.25">
      <c r="A218" t="s">
        <v>290</v>
      </c>
      <c r="B218" s="22">
        <v>1712052</v>
      </c>
    </row>
  </sheetData>
  <autoFilter ref="A1:B218" xr:uid="{6CF77D63-DD33-4345-A532-1BF2CF73FA7D}">
    <filterColumn colId="0">
      <filters>
        <filter val="Total AGENCE NATIONALE DE LA COHÉSION DES TERRITOIRES - D1"/>
        <filter val="Total Agence Nationale de la Cohésion des Territoires - D2"/>
        <filter val="Total ATTRACTIVE VALENCIENNES"/>
        <filter val="Total BELLEVILLES"/>
        <filter val="Total EP Alpes Isére Habitat"/>
        <filter val="Total EP BAIE D'AMOR AMENAGEMENT"/>
        <filter val="Total EPASE"/>
        <filter val="Total FOCCAL"/>
        <filter val="Total IDEEL"/>
        <filter val="Total JAB SOCIÉTÉ CIVILE IMMOBILIÈRE"/>
        <filter val="Total LA FABRIQUE DES QUARTIERS"/>
        <filter val="Total LORELLIA BIJOUTERIE (pour le compte de la SCI Telt en cours de constitution)"/>
        <filter val="Total METROPOLYS ORYON"/>
        <filter val="Total PARIS SUD AMENAGEMENT"/>
        <filter val="Total SA I2A - D1"/>
        <filter val="Total SARL Proxicommerce Investissement"/>
        <filter val="Total SAS CENTRALITE 44"/>
        <filter val="Total SAS CREDIT AGRICOLE IMMOBILIER PROMOTION"/>
        <filter val="Total SAS IMMOBILIÈRE DES ATELIERS"/>
        <filter val="Total SAS PROMAGORA"/>
        <filter val="Total SAS TROYES - GALIA"/>
        <filter val="Total SAS VAXELAIRE"/>
        <filter val="Total SASPAT 17 - D1"/>
        <filter val="Total SASPAT 17 - D2"/>
        <filter val="Total SCI EQUERRE SEMARD DEVELOPPEMENT"/>
        <filter val="Total SCI LES MURS DE LA VILLE"/>
        <filter val="Total SCI ROSTRAPPART - D1"/>
        <filter val="Total SCI ROSTROTEL - D2"/>
        <filter val="Total SEBL GRAND EST"/>
        <filter val="Total SEM Breizhcite"/>
        <filter val="Total SEM DU PAYS DE VIERZON"/>
        <filter val="Total SEM INCITE"/>
        <filter val="Total SEM PLAINE COMMUNE DEVELOPPEMENT"/>
        <filter val="Total SEM SORGEM"/>
        <filter val="Total SEM VIATERRA"/>
        <filter val="Total SEMAVILLE"/>
        <filter val="Total SEMCHA"/>
        <filter val="Total SEML SAINT-DENIS COMMERCES"/>
        <filter val="Total SEMPI DU PONANT"/>
        <filter val="Total SIAB SEPA"/>
        <filter val="Total SOC EQUIPEMENT AMENAGEMENT DES ARDENNES_Protéame"/>
        <filter val="Total SONADEV"/>
        <filter val="Total SPL PAYS DE GRASSE DEVELOPPEMENT"/>
        <filter val="Total SPL TERRITOIRE 34"/>
        <filter val="Total VAR AMENAGEMENT DEVELOPPEMENT - D1"/>
        <filter val="Total VAR AMENAGEMENT DEVELOPPEMENT - D2"/>
        <filter val="Total VILLAGES VIVANTS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949A-ADFD-4552-8ECE-13960D049332}">
  <dimension ref="A2:G50"/>
  <sheetViews>
    <sheetView topLeftCell="A7" workbookViewId="0">
      <selection activeCell="B17" sqref="B17"/>
    </sheetView>
  </sheetViews>
  <sheetFormatPr baseColWidth="10" defaultRowHeight="15" x14ac:dyDescent="0.25"/>
  <cols>
    <col min="1" max="1" width="55.42578125" customWidth="1"/>
    <col min="2" max="2" width="15.28515625" style="22" bestFit="1" customWidth="1"/>
    <col min="5" max="5" width="15.28515625" bestFit="1" customWidth="1"/>
    <col min="7" max="7" width="11.85546875" bestFit="1" customWidth="1"/>
  </cols>
  <sheetData>
    <row r="2" spans="1:7" x14ac:dyDescent="0.25">
      <c r="A2" t="s">
        <v>283</v>
      </c>
      <c r="B2" s="22">
        <v>24964</v>
      </c>
      <c r="D2" s="27" t="s">
        <v>156</v>
      </c>
      <c r="E2" s="28">
        <v>24964</v>
      </c>
      <c r="G2" s="23">
        <f>B2-E2</f>
        <v>0</v>
      </c>
    </row>
    <row r="3" spans="1:7" x14ac:dyDescent="0.25">
      <c r="A3" t="s">
        <v>249</v>
      </c>
      <c r="B3" s="22">
        <v>43252</v>
      </c>
      <c r="D3" s="33" t="s">
        <v>293</v>
      </c>
      <c r="E3" s="35">
        <v>43252</v>
      </c>
      <c r="G3" s="23">
        <f t="shared" ref="G3:G48" si="0">B3-E3</f>
        <v>0</v>
      </c>
    </row>
    <row r="4" spans="1:7" x14ac:dyDescent="0.25">
      <c r="A4" t="s">
        <v>253</v>
      </c>
      <c r="B4" s="22">
        <v>75103</v>
      </c>
      <c r="D4" s="33" t="s">
        <v>233</v>
      </c>
      <c r="E4" s="35">
        <v>75103</v>
      </c>
      <c r="G4" s="23">
        <f t="shared" si="0"/>
        <v>0</v>
      </c>
    </row>
    <row r="5" spans="1:7" x14ac:dyDescent="0.25">
      <c r="A5" t="s">
        <v>248</v>
      </c>
      <c r="B5" s="22">
        <v>91500</v>
      </c>
      <c r="D5" s="33" t="s">
        <v>206</v>
      </c>
      <c r="E5" s="35">
        <v>91500</v>
      </c>
      <c r="G5" s="23">
        <f t="shared" si="0"/>
        <v>0</v>
      </c>
    </row>
    <row r="6" spans="1:7" x14ac:dyDescent="0.25">
      <c r="A6" t="s">
        <v>255</v>
      </c>
      <c r="B6" s="22">
        <v>133148</v>
      </c>
      <c r="D6" s="27" t="s">
        <v>86</v>
      </c>
      <c r="E6" s="28">
        <v>133148</v>
      </c>
      <c r="G6" s="23">
        <f t="shared" si="0"/>
        <v>0</v>
      </c>
    </row>
    <row r="7" spans="1:7" x14ac:dyDescent="0.25">
      <c r="A7" t="s">
        <v>265</v>
      </c>
      <c r="B7" s="22">
        <v>161463</v>
      </c>
      <c r="D7" s="33" t="s">
        <v>28</v>
      </c>
      <c r="E7" s="35">
        <v>161463</v>
      </c>
      <c r="G7" s="23">
        <f t="shared" si="0"/>
        <v>0</v>
      </c>
    </row>
    <row r="8" spans="1:7" x14ac:dyDescent="0.25">
      <c r="A8" t="s">
        <v>279</v>
      </c>
      <c r="B8" s="22">
        <v>163679</v>
      </c>
      <c r="D8" s="27" t="s">
        <v>55</v>
      </c>
      <c r="E8" s="28">
        <v>163679</v>
      </c>
      <c r="G8" s="23">
        <f t="shared" si="0"/>
        <v>0</v>
      </c>
    </row>
    <row r="9" spans="1:7" x14ac:dyDescent="0.25">
      <c r="A9" t="s">
        <v>271</v>
      </c>
      <c r="B9" s="22">
        <v>170979</v>
      </c>
      <c r="D9" s="33" t="s">
        <v>295</v>
      </c>
      <c r="E9" s="35">
        <v>170979</v>
      </c>
      <c r="G9" s="23">
        <f t="shared" si="0"/>
        <v>0</v>
      </c>
    </row>
    <row r="10" spans="1:7" x14ac:dyDescent="0.25">
      <c r="A10" t="s">
        <v>272</v>
      </c>
      <c r="B10" s="22">
        <v>181680</v>
      </c>
      <c r="D10" s="27" t="s">
        <v>159</v>
      </c>
      <c r="E10" s="28">
        <v>181680</v>
      </c>
      <c r="G10" s="23">
        <f t="shared" si="0"/>
        <v>0</v>
      </c>
    </row>
    <row r="11" spans="1:7" x14ac:dyDescent="0.25">
      <c r="A11" t="s">
        <v>280</v>
      </c>
      <c r="B11" s="22">
        <v>200000</v>
      </c>
      <c r="D11" s="27" t="s">
        <v>43</v>
      </c>
      <c r="E11" s="28">
        <v>200000</v>
      </c>
      <c r="G11" s="23">
        <f t="shared" si="0"/>
        <v>0</v>
      </c>
    </row>
    <row r="12" spans="1:7" x14ac:dyDescent="0.25">
      <c r="A12" t="s">
        <v>260</v>
      </c>
      <c r="B12" s="22">
        <v>221108.75</v>
      </c>
      <c r="D12" s="33" t="s">
        <v>180</v>
      </c>
      <c r="E12" s="35">
        <v>221108.75</v>
      </c>
      <c r="G12" s="23">
        <f t="shared" si="0"/>
        <v>0</v>
      </c>
    </row>
    <row r="13" spans="1:7" x14ac:dyDescent="0.25">
      <c r="A13" t="s">
        <v>274</v>
      </c>
      <c r="B13" s="22">
        <v>240085</v>
      </c>
      <c r="D13" s="33" t="s">
        <v>222</v>
      </c>
      <c r="E13" s="35">
        <v>240085</v>
      </c>
      <c r="G13" s="23">
        <f t="shared" si="0"/>
        <v>0</v>
      </c>
    </row>
    <row r="14" spans="1:7" x14ac:dyDescent="0.25">
      <c r="A14" t="s">
        <v>269</v>
      </c>
      <c r="B14" s="25">
        <v>234587</v>
      </c>
      <c r="D14" s="33" t="s">
        <v>217</v>
      </c>
      <c r="E14" s="35">
        <v>234587</v>
      </c>
      <c r="G14" s="23">
        <f t="shared" si="0"/>
        <v>0</v>
      </c>
    </row>
    <row r="15" spans="1:7" x14ac:dyDescent="0.25">
      <c r="A15" t="s">
        <v>267</v>
      </c>
      <c r="B15" s="22">
        <v>335218</v>
      </c>
      <c r="D15" s="33" t="s">
        <v>209</v>
      </c>
      <c r="E15" s="35">
        <v>335218</v>
      </c>
      <c r="G15" s="23">
        <f t="shared" si="0"/>
        <v>0</v>
      </c>
    </row>
    <row r="16" spans="1:7" x14ac:dyDescent="0.25">
      <c r="A16" t="s">
        <v>270</v>
      </c>
      <c r="B16" s="37">
        <v>458759</v>
      </c>
      <c r="D16" s="33" t="s">
        <v>213</v>
      </c>
      <c r="E16" s="35">
        <v>458759</v>
      </c>
      <c r="G16" s="23">
        <f t="shared" si="0"/>
        <v>0</v>
      </c>
    </row>
    <row r="17" spans="1:7" x14ac:dyDescent="0.25">
      <c r="A17" t="s">
        <v>262</v>
      </c>
      <c r="B17" s="37">
        <v>455098</v>
      </c>
      <c r="D17" s="33" t="s">
        <v>219</v>
      </c>
      <c r="E17" s="35">
        <v>455098</v>
      </c>
      <c r="G17" s="23">
        <f t="shared" si="0"/>
        <v>0</v>
      </c>
    </row>
    <row r="18" spans="1:7" x14ac:dyDescent="0.25">
      <c r="A18" t="s">
        <v>275</v>
      </c>
      <c r="B18" s="22">
        <v>469566</v>
      </c>
      <c r="D18" s="33" t="s">
        <v>220</v>
      </c>
      <c r="E18" s="35">
        <v>469566</v>
      </c>
      <c r="G18" s="23">
        <f t="shared" si="0"/>
        <v>0</v>
      </c>
    </row>
    <row r="19" spans="1:7" x14ac:dyDescent="0.25">
      <c r="A19" t="s">
        <v>288</v>
      </c>
      <c r="B19" s="22">
        <v>470563</v>
      </c>
      <c r="D19" s="33" t="s">
        <v>51</v>
      </c>
      <c r="E19" s="35">
        <v>470563</v>
      </c>
      <c r="G19" s="23">
        <f t="shared" si="0"/>
        <v>0</v>
      </c>
    </row>
    <row r="20" spans="1:7" x14ac:dyDescent="0.25">
      <c r="A20" t="s">
        <v>263</v>
      </c>
      <c r="B20" s="22">
        <v>488287</v>
      </c>
      <c r="D20" s="33" t="s">
        <v>190</v>
      </c>
      <c r="E20" s="35">
        <v>488287</v>
      </c>
      <c r="G20" s="23">
        <f t="shared" si="0"/>
        <v>0</v>
      </c>
    </row>
    <row r="21" spans="1:7" x14ac:dyDescent="0.25">
      <c r="A21" t="s">
        <v>273</v>
      </c>
      <c r="B21" s="25">
        <v>627353</v>
      </c>
      <c r="D21" s="29" t="s">
        <v>196</v>
      </c>
      <c r="E21" s="22">
        <v>627353</v>
      </c>
      <c r="G21" s="23">
        <f t="shared" si="0"/>
        <v>0</v>
      </c>
    </row>
    <row r="22" spans="1:7" x14ac:dyDescent="0.25">
      <c r="A22" t="s">
        <v>246</v>
      </c>
      <c r="B22" s="22">
        <v>633309</v>
      </c>
      <c r="D22" s="34" t="s">
        <v>32</v>
      </c>
      <c r="E22" s="36">
        <v>633309</v>
      </c>
      <c r="G22" s="23">
        <f t="shared" si="0"/>
        <v>0</v>
      </c>
    </row>
    <row r="23" spans="1:7" x14ac:dyDescent="0.25">
      <c r="A23" t="s">
        <v>287</v>
      </c>
      <c r="B23" s="22">
        <v>659117</v>
      </c>
      <c r="D23" s="29" t="s">
        <v>177</v>
      </c>
      <c r="E23" s="22">
        <v>659117</v>
      </c>
      <c r="G23" s="23">
        <f t="shared" si="0"/>
        <v>0</v>
      </c>
    </row>
    <row r="24" spans="1:7" x14ac:dyDescent="0.25">
      <c r="A24" t="s">
        <v>252</v>
      </c>
      <c r="B24" s="22">
        <v>693635</v>
      </c>
      <c r="D24" s="34" t="s">
        <v>40</v>
      </c>
      <c r="E24" s="36">
        <v>693635</v>
      </c>
      <c r="G24" s="23">
        <f t="shared" si="0"/>
        <v>0</v>
      </c>
    </row>
    <row r="25" spans="1:7" x14ac:dyDescent="0.25">
      <c r="A25" t="s">
        <v>261</v>
      </c>
      <c r="B25" s="22">
        <v>765000</v>
      </c>
      <c r="D25" s="29" t="s">
        <v>236</v>
      </c>
      <c r="E25" s="22">
        <v>765000</v>
      </c>
      <c r="G25" s="23">
        <f t="shared" si="0"/>
        <v>0</v>
      </c>
    </row>
    <row r="26" spans="1:7" x14ac:dyDescent="0.25">
      <c r="A26" t="s">
        <v>268</v>
      </c>
      <c r="B26" s="22">
        <v>779492</v>
      </c>
      <c r="D26" s="29" t="s">
        <v>175</v>
      </c>
      <c r="E26" s="22">
        <v>779492</v>
      </c>
      <c r="G26" s="23">
        <f t="shared" si="0"/>
        <v>0</v>
      </c>
    </row>
    <row r="27" spans="1:7" x14ac:dyDescent="0.25">
      <c r="A27" t="s">
        <v>284</v>
      </c>
      <c r="B27" s="22">
        <v>835937.33</v>
      </c>
      <c r="D27" s="29" t="s">
        <v>184</v>
      </c>
      <c r="E27" s="22">
        <v>835937.33</v>
      </c>
      <c r="G27" s="23">
        <f t="shared" si="0"/>
        <v>0</v>
      </c>
    </row>
    <row r="28" spans="1:7" x14ac:dyDescent="0.25">
      <c r="A28" t="s">
        <v>286</v>
      </c>
      <c r="B28" s="22">
        <v>900756</v>
      </c>
      <c r="D28" s="34" t="s">
        <v>161</v>
      </c>
      <c r="E28" s="36">
        <v>900756</v>
      </c>
      <c r="G28" s="23">
        <f t="shared" si="0"/>
        <v>0</v>
      </c>
    </row>
    <row r="29" spans="1:7" x14ac:dyDescent="0.25">
      <c r="A29" t="s">
        <v>276</v>
      </c>
      <c r="B29" s="22">
        <v>924807</v>
      </c>
      <c r="D29" s="29" t="s">
        <v>231</v>
      </c>
      <c r="E29" s="22">
        <v>924807</v>
      </c>
      <c r="G29" s="23">
        <f t="shared" si="0"/>
        <v>0</v>
      </c>
    </row>
    <row r="30" spans="1:7" x14ac:dyDescent="0.25">
      <c r="A30" t="s">
        <v>254</v>
      </c>
      <c r="B30" s="22">
        <v>957814.25</v>
      </c>
      <c r="D30" s="34" t="s">
        <v>49</v>
      </c>
      <c r="E30" s="36">
        <v>957814.25</v>
      </c>
      <c r="G30" s="23">
        <f t="shared" si="0"/>
        <v>0</v>
      </c>
    </row>
    <row r="31" spans="1:7" x14ac:dyDescent="0.25">
      <c r="A31" t="s">
        <v>278</v>
      </c>
      <c r="B31" s="22">
        <v>1100306</v>
      </c>
      <c r="D31" s="34" t="s">
        <v>124</v>
      </c>
      <c r="E31" s="36">
        <v>1100306</v>
      </c>
      <c r="G31" s="23">
        <f t="shared" si="0"/>
        <v>0</v>
      </c>
    </row>
    <row r="32" spans="1:7" x14ac:dyDescent="0.25">
      <c r="A32" t="s">
        <v>282</v>
      </c>
      <c r="B32" s="22">
        <v>1161351</v>
      </c>
      <c r="D32" s="34" t="s">
        <v>120</v>
      </c>
      <c r="E32" s="36">
        <v>1161351</v>
      </c>
      <c r="G32" s="23">
        <f t="shared" si="0"/>
        <v>0</v>
      </c>
    </row>
    <row r="33" spans="1:7" x14ac:dyDescent="0.25">
      <c r="A33" t="s">
        <v>245</v>
      </c>
      <c r="B33" s="22">
        <v>1193221</v>
      </c>
      <c r="D33" s="29" t="s">
        <v>292</v>
      </c>
      <c r="E33" s="22">
        <v>1193221</v>
      </c>
      <c r="G33" s="23">
        <f t="shared" si="0"/>
        <v>0</v>
      </c>
    </row>
    <row r="34" spans="1:7" x14ac:dyDescent="0.25">
      <c r="A34" t="s">
        <v>259</v>
      </c>
      <c r="B34" s="22">
        <v>1201267</v>
      </c>
      <c r="D34" s="29" t="s">
        <v>203</v>
      </c>
      <c r="E34" s="22">
        <v>1201267</v>
      </c>
      <c r="G34" s="23">
        <f t="shared" si="0"/>
        <v>0</v>
      </c>
    </row>
    <row r="35" spans="1:7" x14ac:dyDescent="0.25">
      <c r="A35" t="s">
        <v>258</v>
      </c>
      <c r="B35" s="22">
        <v>1469357</v>
      </c>
      <c r="D35" s="34" t="s">
        <v>88</v>
      </c>
      <c r="E35" s="36">
        <v>1469357</v>
      </c>
      <c r="G35" s="23">
        <f t="shared" si="0"/>
        <v>0</v>
      </c>
    </row>
    <row r="36" spans="1:7" x14ac:dyDescent="0.25">
      <c r="A36" t="s">
        <v>247</v>
      </c>
      <c r="B36" s="22">
        <v>1505157</v>
      </c>
      <c r="D36" s="34" t="s">
        <v>67</v>
      </c>
      <c r="E36" s="36">
        <v>1505157</v>
      </c>
      <c r="G36" s="23">
        <f t="shared" si="0"/>
        <v>0</v>
      </c>
    </row>
    <row r="37" spans="1:7" x14ac:dyDescent="0.25">
      <c r="A37" t="s">
        <v>277</v>
      </c>
      <c r="B37" s="22">
        <v>1553732</v>
      </c>
      <c r="D37" s="29" t="s">
        <v>112</v>
      </c>
      <c r="E37" s="22">
        <v>1553732</v>
      </c>
      <c r="G37" s="23">
        <f t="shared" si="0"/>
        <v>0</v>
      </c>
    </row>
    <row r="38" spans="1:7" x14ac:dyDescent="0.25">
      <c r="A38" t="s">
        <v>290</v>
      </c>
      <c r="B38" s="22">
        <v>1712052</v>
      </c>
      <c r="D38" s="34" t="s">
        <v>12</v>
      </c>
      <c r="E38" s="36">
        <v>1712052</v>
      </c>
      <c r="G38" s="23">
        <f t="shared" si="0"/>
        <v>0</v>
      </c>
    </row>
    <row r="39" spans="1:7" x14ac:dyDescent="0.25">
      <c r="A39" t="s">
        <v>266</v>
      </c>
      <c r="B39" s="22">
        <v>1812536</v>
      </c>
      <c r="D39" s="34" t="s">
        <v>59</v>
      </c>
      <c r="E39" s="36">
        <v>1812536</v>
      </c>
      <c r="G39" s="23">
        <f t="shared" si="0"/>
        <v>0</v>
      </c>
    </row>
    <row r="40" spans="1:7" x14ac:dyDescent="0.25">
      <c r="A40" t="s">
        <v>256</v>
      </c>
      <c r="B40" s="22">
        <v>1831307</v>
      </c>
      <c r="D40" s="29" t="s">
        <v>164</v>
      </c>
      <c r="E40" s="22">
        <v>1831307</v>
      </c>
      <c r="G40" s="23">
        <f t="shared" si="0"/>
        <v>0</v>
      </c>
    </row>
    <row r="41" spans="1:7" x14ac:dyDescent="0.25">
      <c r="A41" t="s">
        <v>264</v>
      </c>
      <c r="B41" s="22">
        <v>2201546.5</v>
      </c>
      <c r="D41" s="34" t="s">
        <v>46</v>
      </c>
      <c r="E41" s="36">
        <v>2201546.5</v>
      </c>
      <c r="G41" s="23">
        <f t="shared" si="0"/>
        <v>0</v>
      </c>
    </row>
    <row r="42" spans="1:7" x14ac:dyDescent="0.25">
      <c r="A42" t="s">
        <v>289</v>
      </c>
      <c r="B42" s="22">
        <v>2293618</v>
      </c>
      <c r="D42" s="29" t="s">
        <v>294</v>
      </c>
      <c r="E42" s="22">
        <v>2293618</v>
      </c>
      <c r="G42" s="23">
        <f t="shared" si="0"/>
        <v>0</v>
      </c>
    </row>
    <row r="43" spans="1:7" x14ac:dyDescent="0.25">
      <c r="A43" t="s">
        <v>281</v>
      </c>
      <c r="B43" s="22">
        <v>2405782.27</v>
      </c>
      <c r="D43" s="34" t="s">
        <v>92</v>
      </c>
      <c r="E43" s="36">
        <v>2405782.27</v>
      </c>
      <c r="G43" s="23">
        <f t="shared" si="0"/>
        <v>0</v>
      </c>
    </row>
    <row r="44" spans="1:7" x14ac:dyDescent="0.25">
      <c r="A44" t="s">
        <v>285</v>
      </c>
      <c r="B44" s="22">
        <v>2486218</v>
      </c>
      <c r="D44" s="34" t="s">
        <v>117</v>
      </c>
      <c r="E44" s="36">
        <v>2486218</v>
      </c>
      <c r="G44" s="23">
        <f t="shared" si="0"/>
        <v>0</v>
      </c>
    </row>
    <row r="45" spans="1:7" x14ac:dyDescent="0.25">
      <c r="A45" t="s">
        <v>257</v>
      </c>
      <c r="B45" s="22">
        <v>3952032</v>
      </c>
      <c r="D45" s="34" t="s">
        <v>36</v>
      </c>
      <c r="E45" s="36">
        <v>3952032</v>
      </c>
      <c r="G45" s="23">
        <f t="shared" si="0"/>
        <v>0</v>
      </c>
    </row>
    <row r="46" spans="1:7" x14ac:dyDescent="0.25">
      <c r="A46" t="s">
        <v>250</v>
      </c>
      <c r="B46" s="22">
        <v>5259358</v>
      </c>
      <c r="D46" s="34" t="s">
        <v>8</v>
      </c>
      <c r="E46" s="36">
        <v>5259358</v>
      </c>
      <c r="G46" s="23">
        <f t="shared" si="0"/>
        <v>0</v>
      </c>
    </row>
    <row r="47" spans="1:7" x14ac:dyDescent="0.25">
      <c r="A47" t="s">
        <v>251</v>
      </c>
      <c r="B47" s="22">
        <v>5477666</v>
      </c>
      <c r="D47" s="29" t="s">
        <v>128</v>
      </c>
      <c r="E47" s="22">
        <v>5477666</v>
      </c>
      <c r="G47" s="23">
        <f t="shared" si="0"/>
        <v>0</v>
      </c>
    </row>
    <row r="48" spans="1:7" x14ac:dyDescent="0.25">
      <c r="A48" t="s">
        <v>244</v>
      </c>
      <c r="B48" s="22">
        <v>7159307</v>
      </c>
      <c r="D48" s="30" t="s">
        <v>95</v>
      </c>
      <c r="E48" s="25">
        <v>7159307</v>
      </c>
      <c r="G48" s="23">
        <f t="shared" si="0"/>
        <v>0</v>
      </c>
    </row>
    <row r="49" spans="2:7" s="32" customFormat="1" x14ac:dyDescent="0.25">
      <c r="B49" s="31">
        <f>SUM(B2:B48)</f>
        <v>58172074.100000001</v>
      </c>
      <c r="D49"/>
      <c r="E49" s="31">
        <f>SUM(E2:E48)</f>
        <v>58172074.100000001</v>
      </c>
      <c r="G49" s="31">
        <f>SUM(G2:G48)</f>
        <v>0</v>
      </c>
    </row>
    <row r="50" spans="2:7" x14ac:dyDescent="0.25">
      <c r="B50" s="22" t="s">
        <v>310</v>
      </c>
      <c r="E50" t="s">
        <v>311</v>
      </c>
    </row>
  </sheetData>
  <sortState ref="A2:B47">
    <sortCondition ref="B2:B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Feuil1</vt:lpstr>
      <vt:lpstr>Feuil2</vt:lpstr>
      <vt:lpstr>Feuil6</vt:lpstr>
      <vt:lpstr>Feuil7</vt:lpstr>
      <vt:lpstr>Feuil3</vt:lpstr>
      <vt:lpstr>Feuil4</vt:lpstr>
      <vt:lpstr>Feuil5</vt:lpstr>
      <vt:lpstr>Feuil7!_Toc59457406</vt:lpstr>
      <vt:lpstr>Feuil7!_Toc59457407</vt:lpstr>
      <vt:lpstr>Feuil7!Impression_des_titres</vt:lpstr>
    </vt:vector>
  </TitlesOfParts>
  <Company>ANCT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DEKEUKELAERE Janie</dc:creator>
  <cp:lastModifiedBy>DEKEUKELAERE Janie</cp:lastModifiedBy>
  <cp:lastPrinted>2023-02-22T11:08:35Z</cp:lastPrinted>
  <dcterms:created xsi:type="dcterms:W3CDTF">2023-02-22T08:41:35Z</dcterms:created>
  <dcterms:modified xsi:type="dcterms:W3CDTF">2023-02-22T11:09:27Z</dcterms:modified>
</cp:coreProperties>
</file>